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7175" windowHeight="9960"/>
  </bookViews>
  <sheets>
    <sheet name="一般公共预算收入表" sheetId="1" r:id="rId1"/>
    <sheet name="一般公共预算支出表" sheetId="2" r:id="rId2"/>
    <sheet name="一般公共预算本级支出表" sheetId="3" r:id="rId3"/>
    <sheet name="一般公共预算本级基本支出表" sheetId="7" r:id="rId4"/>
    <sheet name="一般公共决算税收返还和转移支付表" sheetId="12" r:id="rId5"/>
    <sheet name="专项转移支付支出表" sheetId="11" r:id="rId6"/>
    <sheet name="专项转移支付-分地区" sheetId="9" r:id="rId7"/>
    <sheet name="专项转移支付-分项目" sheetId="10" r:id="rId8"/>
    <sheet name="政府一般债务" sheetId="5" r:id="rId9"/>
  </sheets>
  <definedNames>
    <definedName name="_xlnm._FilterDatabase" localSheetId="3" hidden="1">一般公共预算本级基本支出表!#REF!</definedName>
    <definedName name="_xlnm._FilterDatabase" localSheetId="2" hidden="1">一般公共预算本级支出表!$A$3:$E$3</definedName>
    <definedName name="_xlnm._FilterDatabase" localSheetId="1" hidden="1">一般公共预算支出表!$A$3:$E$1377</definedName>
  </definedNames>
  <calcPr calcId="124519"/>
</workbook>
</file>

<file path=xl/calcChain.xml><?xml version="1.0" encoding="utf-8"?>
<calcChain xmlns="http://schemas.openxmlformats.org/spreadsheetml/2006/main">
  <c r="B4" i="10"/>
  <c r="B5" i="11"/>
  <c r="H99" i="12"/>
  <c r="D99"/>
  <c r="D90"/>
  <c r="C90"/>
  <c r="B90"/>
  <c r="H89"/>
  <c r="D89"/>
  <c r="C89"/>
  <c r="B89"/>
  <c r="D84"/>
  <c r="C84"/>
  <c r="C83" s="1"/>
  <c r="C82" s="1"/>
  <c r="B84"/>
  <c r="B83" s="1"/>
  <c r="B82" s="1"/>
  <c r="B109" s="1"/>
  <c r="H83"/>
  <c r="G83"/>
  <c r="F83"/>
  <c r="F82" s="1"/>
  <c r="D83"/>
  <c r="D82" s="1"/>
  <c r="H82"/>
  <c r="G82"/>
  <c r="D77"/>
  <c r="C77"/>
  <c r="B77"/>
  <c r="H72"/>
  <c r="G72"/>
  <c r="F72"/>
  <c r="D72"/>
  <c r="C72"/>
  <c r="B72"/>
  <c r="H50"/>
  <c r="G50"/>
  <c r="F50"/>
  <c r="D50"/>
  <c r="C50"/>
  <c r="B50"/>
  <c r="H14"/>
  <c r="G14"/>
  <c r="F14"/>
  <c r="D14"/>
  <c r="C14"/>
  <c r="B14"/>
  <c r="H7"/>
  <c r="G7"/>
  <c r="F7"/>
  <c r="F6" s="1"/>
  <c r="D7"/>
  <c r="C7"/>
  <c r="B7"/>
  <c r="H6"/>
  <c r="H109" s="1"/>
  <c r="G6"/>
  <c r="D6"/>
  <c r="D109" s="1"/>
  <c r="H106" s="1"/>
  <c r="H108" s="1"/>
  <c r="C6"/>
  <c r="C109" s="1"/>
  <c r="G106" s="1"/>
  <c r="B6"/>
  <c r="F70" i="7"/>
  <c r="C70"/>
  <c r="F69"/>
  <c r="C69"/>
  <c r="F68"/>
  <c r="C68"/>
  <c r="F67"/>
  <c r="F66" s="1"/>
  <c r="C67"/>
  <c r="H66"/>
  <c r="G66"/>
  <c r="E66"/>
  <c r="D66"/>
  <c r="C66"/>
  <c r="F65"/>
  <c r="C65"/>
  <c r="F64"/>
  <c r="C64"/>
  <c r="F63"/>
  <c r="F61" s="1"/>
  <c r="C63"/>
  <c r="F62"/>
  <c r="C62"/>
  <c r="H61"/>
  <c r="G61"/>
  <c r="E61"/>
  <c r="D61"/>
  <c r="C61"/>
  <c r="F60"/>
  <c r="C60"/>
  <c r="F59"/>
  <c r="C59"/>
  <c r="H58"/>
  <c r="G58"/>
  <c r="F58"/>
  <c r="E58"/>
  <c r="D58"/>
  <c r="C58"/>
  <c r="F57"/>
  <c r="C57"/>
  <c r="F56"/>
  <c r="C56"/>
  <c r="F55"/>
  <c r="C55"/>
  <c r="F54"/>
  <c r="C54"/>
  <c r="F53"/>
  <c r="F52" s="1"/>
  <c r="C53"/>
  <c r="H52"/>
  <c r="G52"/>
  <c r="E52"/>
  <c r="D52"/>
  <c r="C52"/>
  <c r="F51"/>
  <c r="F49" s="1"/>
  <c r="C51"/>
  <c r="F50"/>
  <c r="C50"/>
  <c r="H49"/>
  <c r="G49"/>
  <c r="E49"/>
  <c r="D49"/>
  <c r="C49"/>
  <c r="F48"/>
  <c r="C48"/>
  <c r="F47"/>
  <c r="F45" s="1"/>
  <c r="C47"/>
  <c r="F46"/>
  <c r="C46"/>
  <c r="H45"/>
  <c r="G45"/>
  <c r="E45"/>
  <c r="D45"/>
  <c r="C45"/>
  <c r="F44"/>
  <c r="C44"/>
  <c r="F43"/>
  <c r="C43"/>
  <c r="H42"/>
  <c r="G42"/>
  <c r="F42"/>
  <c r="E42"/>
  <c r="D42"/>
  <c r="C42"/>
  <c r="F41"/>
  <c r="C41"/>
  <c r="F40"/>
  <c r="C40"/>
  <c r="F39"/>
  <c r="C39"/>
  <c r="H38"/>
  <c r="G38"/>
  <c r="F38"/>
  <c r="E38"/>
  <c r="D38"/>
  <c r="C38"/>
  <c r="F37"/>
  <c r="C37"/>
  <c r="F36"/>
  <c r="C36"/>
  <c r="F35"/>
  <c r="C35"/>
  <c r="F34"/>
  <c r="C34"/>
  <c r="F33"/>
  <c r="F31" s="1"/>
  <c r="C33"/>
  <c r="F32"/>
  <c r="C32"/>
  <c r="H31"/>
  <c r="G31"/>
  <c r="E31"/>
  <c r="D31"/>
  <c r="C31"/>
  <c r="F30"/>
  <c r="C30"/>
  <c r="F29"/>
  <c r="C29"/>
  <c r="F28"/>
  <c r="C28"/>
  <c r="F27"/>
  <c r="C27"/>
  <c r="F26"/>
  <c r="C26"/>
  <c r="F25"/>
  <c r="F23" s="1"/>
  <c r="C25"/>
  <c r="F24"/>
  <c r="C24"/>
  <c r="H23"/>
  <c r="G23"/>
  <c r="E23"/>
  <c r="D23"/>
  <c r="C23"/>
  <c r="F22"/>
  <c r="C22"/>
  <c r="F21"/>
  <c r="C21"/>
  <c r="F20"/>
  <c r="C20"/>
  <c r="F19"/>
  <c r="C19"/>
  <c r="F18"/>
  <c r="C18"/>
  <c r="F17"/>
  <c r="C17"/>
  <c r="F16"/>
  <c r="C16"/>
  <c r="F15"/>
  <c r="C15"/>
  <c r="F14"/>
  <c r="C14"/>
  <c r="F13"/>
  <c r="C13"/>
  <c r="H12"/>
  <c r="G12"/>
  <c r="F12"/>
  <c r="E12"/>
  <c r="D12"/>
  <c r="C12"/>
  <c r="F11"/>
  <c r="C11"/>
  <c r="F10"/>
  <c r="C10"/>
  <c r="F9"/>
  <c r="F7" s="1"/>
  <c r="F6" s="1"/>
  <c r="C9"/>
  <c r="F8"/>
  <c r="C8"/>
  <c r="H7"/>
  <c r="H6" s="1"/>
  <c r="G7"/>
  <c r="E7"/>
  <c r="D7"/>
  <c r="D6" s="1"/>
  <c r="C7"/>
  <c r="G6"/>
  <c r="E6"/>
  <c r="C6"/>
  <c r="D1373" i="3"/>
  <c r="C1373"/>
  <c r="B1373"/>
  <c r="D1368"/>
  <c r="C1368"/>
  <c r="B1368"/>
  <c r="B1365" s="1"/>
  <c r="D1365"/>
  <c r="C1365"/>
  <c r="D1362"/>
  <c r="D1361" s="1"/>
  <c r="C1362"/>
  <c r="B1362"/>
  <c r="C1361"/>
  <c r="B1361"/>
  <c r="D1354"/>
  <c r="C1354"/>
  <c r="B1354"/>
  <c r="D1350"/>
  <c r="C1350"/>
  <c r="B1350"/>
  <c r="D1337"/>
  <c r="C1337"/>
  <c r="B1337"/>
  <c r="D1329"/>
  <c r="C1329"/>
  <c r="B1329"/>
  <c r="D1323"/>
  <c r="C1323"/>
  <c r="B1323"/>
  <c r="D1317"/>
  <c r="C1317"/>
  <c r="C1304" s="1"/>
  <c r="B1317"/>
  <c r="D1305"/>
  <c r="D1304" s="1"/>
  <c r="C1305"/>
  <c r="B1305"/>
  <c r="D1292"/>
  <c r="C1292"/>
  <c r="B1292"/>
  <c r="D1286"/>
  <c r="C1286"/>
  <c r="B1286"/>
  <c r="D1281"/>
  <c r="C1281"/>
  <c r="B1281"/>
  <c r="D1267"/>
  <c r="C1267"/>
  <c r="B1267"/>
  <c r="D1252"/>
  <c r="D1251" s="1"/>
  <c r="C1252"/>
  <c r="B1252"/>
  <c r="B1251" s="1"/>
  <c r="D1247"/>
  <c r="C1247"/>
  <c r="B1247"/>
  <c r="D1243"/>
  <c r="C1243"/>
  <c r="B1243"/>
  <c r="D1234"/>
  <c r="C1234"/>
  <c r="B1234"/>
  <c r="B1233" s="1"/>
  <c r="D1231"/>
  <c r="C1231"/>
  <c r="B1231"/>
  <c r="D1216"/>
  <c r="C1216"/>
  <c r="B1216"/>
  <c r="D1207"/>
  <c r="C1207"/>
  <c r="B1207"/>
  <c r="D1188"/>
  <c r="C1188"/>
  <c r="B1188"/>
  <c r="D1169"/>
  <c r="D1168" s="1"/>
  <c r="C1169"/>
  <c r="B1169"/>
  <c r="C1168"/>
  <c r="D1158"/>
  <c r="C1158"/>
  <c r="B1158"/>
  <c r="D1156"/>
  <c r="C1156"/>
  <c r="B1156"/>
  <c r="D1153"/>
  <c r="C1153"/>
  <c r="B1153"/>
  <c r="D1147"/>
  <c r="C1147"/>
  <c r="B1147"/>
  <c r="D1137"/>
  <c r="C1137"/>
  <c r="B1137"/>
  <c r="B1129" s="1"/>
  <c r="D1130"/>
  <c r="C1130"/>
  <c r="B1130"/>
  <c r="D1129"/>
  <c r="D1126"/>
  <c r="C1126"/>
  <c r="B1126"/>
  <c r="D1120"/>
  <c r="C1120"/>
  <c r="B1120"/>
  <c r="B1109" s="1"/>
  <c r="D1110"/>
  <c r="C1110"/>
  <c r="B1110"/>
  <c r="D1109"/>
  <c r="D1103"/>
  <c r="C1103"/>
  <c r="B1103"/>
  <c r="B1102"/>
  <c r="B1096" s="1"/>
  <c r="D1096"/>
  <c r="C1096"/>
  <c r="D1089"/>
  <c r="C1089"/>
  <c r="B1089"/>
  <c r="D1075"/>
  <c r="C1075"/>
  <c r="B1075"/>
  <c r="D1070"/>
  <c r="C1070"/>
  <c r="B1070"/>
  <c r="D1054"/>
  <c r="C1054"/>
  <c r="B1054"/>
  <c r="D1044"/>
  <c r="C1044"/>
  <c r="B1044"/>
  <c r="B1043" s="1"/>
  <c r="D1040"/>
  <c r="C1040"/>
  <c r="B1040"/>
  <c r="D1035"/>
  <c r="C1035"/>
  <c r="B1035"/>
  <c r="D1028"/>
  <c r="C1028"/>
  <c r="B1028"/>
  <c r="D1023"/>
  <c r="C1023"/>
  <c r="B1023"/>
  <c r="D1013"/>
  <c r="C1013"/>
  <c r="B1013"/>
  <c r="D1003"/>
  <c r="C1003"/>
  <c r="B1003"/>
  <c r="D980"/>
  <c r="C980"/>
  <c r="B980"/>
  <c r="B979" s="1"/>
  <c r="D976"/>
  <c r="C976"/>
  <c r="B976"/>
  <c r="D973"/>
  <c r="C973"/>
  <c r="B973"/>
  <c r="D966"/>
  <c r="C966"/>
  <c r="B966"/>
  <c r="D959"/>
  <c r="C959"/>
  <c r="B959"/>
  <c r="D953"/>
  <c r="C953"/>
  <c r="B953"/>
  <c r="D942"/>
  <c r="C942"/>
  <c r="B942"/>
  <c r="D931"/>
  <c r="C931"/>
  <c r="B931"/>
  <c r="D905"/>
  <c r="C905"/>
  <c r="B905"/>
  <c r="D880"/>
  <c r="C880"/>
  <c r="B880"/>
  <c r="D855"/>
  <c r="D854" s="1"/>
  <c r="C855"/>
  <c r="C854" s="1"/>
  <c r="B855"/>
  <c r="B854" s="1"/>
  <c r="D852"/>
  <c r="C852"/>
  <c r="B852"/>
  <c r="D850"/>
  <c r="C850"/>
  <c r="B850"/>
  <c r="D848"/>
  <c r="C848"/>
  <c r="B848"/>
  <c r="D845"/>
  <c r="C845"/>
  <c r="B845"/>
  <c r="D843"/>
  <c r="C843"/>
  <c r="B843"/>
  <c r="D832"/>
  <c r="D831" s="1"/>
  <c r="C832"/>
  <c r="B832"/>
  <c r="C831"/>
  <c r="D829"/>
  <c r="C829"/>
  <c r="B829"/>
  <c r="D814"/>
  <c r="C814"/>
  <c r="B814"/>
  <c r="D812"/>
  <c r="C812"/>
  <c r="B812"/>
  <c r="D810"/>
  <c r="C810"/>
  <c r="B810"/>
  <c r="D804"/>
  <c r="C804"/>
  <c r="B804"/>
  <c r="D802"/>
  <c r="C802"/>
  <c r="B802"/>
  <c r="D800"/>
  <c r="C800"/>
  <c r="B800"/>
  <c r="D797"/>
  <c r="C797"/>
  <c r="B797"/>
  <c r="D794"/>
  <c r="C794"/>
  <c r="B794"/>
  <c r="D788"/>
  <c r="C788"/>
  <c r="B788"/>
  <c r="D781"/>
  <c r="C781"/>
  <c r="B781"/>
  <c r="D775"/>
  <c r="C775"/>
  <c r="B775"/>
  <c r="D767"/>
  <c r="C767"/>
  <c r="B767"/>
  <c r="D763"/>
  <c r="C763"/>
  <c r="B763"/>
  <c r="D753"/>
  <c r="D752" s="1"/>
  <c r="C753"/>
  <c r="B753"/>
  <c r="C752"/>
  <c r="D750"/>
  <c r="C750"/>
  <c r="B750"/>
  <c r="D748"/>
  <c r="C748"/>
  <c r="B748"/>
  <c r="D739"/>
  <c r="C739"/>
  <c r="B739"/>
  <c r="D736"/>
  <c r="C736"/>
  <c r="B736"/>
  <c r="D732"/>
  <c r="C732"/>
  <c r="B732"/>
  <c r="D728"/>
  <c r="C728"/>
  <c r="B728"/>
  <c r="D723"/>
  <c r="C723"/>
  <c r="B723"/>
  <c r="D719"/>
  <c r="C719"/>
  <c r="B719"/>
  <c r="D716"/>
  <c r="C716"/>
  <c r="B716"/>
  <c r="D704"/>
  <c r="C704"/>
  <c r="B704"/>
  <c r="D700"/>
  <c r="C700"/>
  <c r="B700"/>
  <c r="D687"/>
  <c r="C687"/>
  <c r="C681" s="1"/>
  <c r="B687"/>
  <c r="D682"/>
  <c r="C682"/>
  <c r="B682"/>
  <c r="B681" s="1"/>
  <c r="D679"/>
  <c r="C679"/>
  <c r="B679"/>
  <c r="D671"/>
  <c r="C671"/>
  <c r="B671"/>
  <c r="D666"/>
  <c r="C666"/>
  <c r="B666"/>
  <c r="D662"/>
  <c r="C662"/>
  <c r="B662"/>
  <c r="D659"/>
  <c r="C659"/>
  <c r="B659"/>
  <c r="D656"/>
  <c r="C656"/>
  <c r="B656"/>
  <c r="D653"/>
  <c r="C653"/>
  <c r="B653"/>
  <c r="D650"/>
  <c r="C650"/>
  <c r="B650"/>
  <c r="D647"/>
  <c r="C647"/>
  <c r="B647"/>
  <c r="D642"/>
  <c r="C642"/>
  <c r="B642"/>
  <c r="D633"/>
  <c r="C633"/>
  <c r="B633"/>
  <c r="D626"/>
  <c r="C626"/>
  <c r="B626"/>
  <c r="D619"/>
  <c r="C619"/>
  <c r="B619"/>
  <c r="D611"/>
  <c r="C611"/>
  <c r="B611"/>
  <c r="D601"/>
  <c r="C601"/>
  <c r="B601"/>
  <c r="D597"/>
  <c r="C597"/>
  <c r="B597"/>
  <c r="D588"/>
  <c r="C588"/>
  <c r="B588"/>
  <c r="D586"/>
  <c r="C586"/>
  <c r="B586"/>
  <c r="D578"/>
  <c r="C578"/>
  <c r="B578"/>
  <c r="B563" s="1"/>
  <c r="D564"/>
  <c r="C564"/>
  <c r="B564"/>
  <c r="D563"/>
  <c r="D559"/>
  <c r="C559"/>
  <c r="B559"/>
  <c r="D552"/>
  <c r="C552"/>
  <c r="B552"/>
  <c r="D543"/>
  <c r="C543"/>
  <c r="B543"/>
  <c r="D532"/>
  <c r="C532"/>
  <c r="B532"/>
  <c r="D524"/>
  <c r="C524"/>
  <c r="C507" s="1"/>
  <c r="B524"/>
  <c r="D508"/>
  <c r="C508"/>
  <c r="B508"/>
  <c r="B507" s="1"/>
  <c r="D502"/>
  <c r="C502"/>
  <c r="B502"/>
  <c r="D499"/>
  <c r="C499"/>
  <c r="B499"/>
  <c r="D495"/>
  <c r="C495"/>
  <c r="B495"/>
  <c r="D488"/>
  <c r="C488"/>
  <c r="B488"/>
  <c r="D483"/>
  <c r="C483"/>
  <c r="B483"/>
  <c r="D478"/>
  <c r="C478"/>
  <c r="B478"/>
  <c r="D472"/>
  <c r="C472"/>
  <c r="B472"/>
  <c r="D466"/>
  <c r="C466"/>
  <c r="B466"/>
  <c r="D457"/>
  <c r="C457"/>
  <c r="B457"/>
  <c r="D452"/>
  <c r="C452"/>
  <c r="B452"/>
  <c r="B451" s="1"/>
  <c r="D449"/>
  <c r="C449"/>
  <c r="B449"/>
  <c r="D442"/>
  <c r="C442"/>
  <c r="B442"/>
  <c r="D436"/>
  <c r="C436"/>
  <c r="B436"/>
  <c r="D432"/>
  <c r="C432"/>
  <c r="B432"/>
  <c r="D428"/>
  <c r="C428"/>
  <c r="B428"/>
  <c r="D424"/>
  <c r="C424"/>
  <c r="B424"/>
  <c r="D418"/>
  <c r="C418"/>
  <c r="B418"/>
  <c r="D411"/>
  <c r="C411"/>
  <c r="B411"/>
  <c r="C405"/>
  <c r="B405"/>
  <c r="B402" s="1"/>
  <c r="D402"/>
  <c r="C402"/>
  <c r="D397"/>
  <c r="D396" s="1"/>
  <c r="C397"/>
  <c r="B397"/>
  <c r="D394"/>
  <c r="C394"/>
  <c r="B394"/>
  <c r="D388"/>
  <c r="C388"/>
  <c r="B388"/>
  <c r="D380"/>
  <c r="C380"/>
  <c r="B380"/>
  <c r="D370"/>
  <c r="C370"/>
  <c r="B370"/>
  <c r="D360"/>
  <c r="C360"/>
  <c r="B360"/>
  <c r="D344"/>
  <c r="C344"/>
  <c r="B344"/>
  <c r="D335"/>
  <c r="C335"/>
  <c r="B335"/>
  <c r="D327"/>
  <c r="C327"/>
  <c r="B327"/>
  <c r="D320"/>
  <c r="C320"/>
  <c r="B320"/>
  <c r="D311"/>
  <c r="C311"/>
  <c r="C307" s="1"/>
  <c r="B311"/>
  <c r="D308"/>
  <c r="C308"/>
  <c r="B308"/>
  <c r="B307" s="1"/>
  <c r="D305"/>
  <c r="C305"/>
  <c r="B305"/>
  <c r="D295"/>
  <c r="C295"/>
  <c r="B295"/>
  <c r="D293"/>
  <c r="C293"/>
  <c r="B293"/>
  <c r="D291"/>
  <c r="C291"/>
  <c r="B291"/>
  <c r="D289"/>
  <c r="C289"/>
  <c r="B289"/>
  <c r="C288"/>
  <c r="D286"/>
  <c r="C286"/>
  <c r="B286"/>
  <c r="D280"/>
  <c r="C280"/>
  <c r="B280"/>
  <c r="D275"/>
  <c r="C275"/>
  <c r="B275"/>
  <c r="D273"/>
  <c r="C273"/>
  <c r="B273"/>
  <c r="D269"/>
  <c r="C269"/>
  <c r="B269"/>
  <c r="D263"/>
  <c r="C263"/>
  <c r="B263"/>
  <c r="D260"/>
  <c r="C260"/>
  <c r="B260"/>
  <c r="D257"/>
  <c r="C257"/>
  <c r="B257"/>
  <c r="D250"/>
  <c r="D249" s="1"/>
  <c r="C250"/>
  <c r="B250"/>
  <c r="B249" s="1"/>
  <c r="D246"/>
  <c r="C246"/>
  <c r="B246"/>
  <c r="D229"/>
  <c r="C229"/>
  <c r="B229"/>
  <c r="D223"/>
  <c r="C223"/>
  <c r="B223"/>
  <c r="D217"/>
  <c r="C217"/>
  <c r="B217"/>
  <c r="D211"/>
  <c r="C211"/>
  <c r="B211"/>
  <c r="D203"/>
  <c r="C203"/>
  <c r="B203"/>
  <c r="D197"/>
  <c r="C197"/>
  <c r="B197"/>
  <c r="D190"/>
  <c r="C190"/>
  <c r="B190"/>
  <c r="D183"/>
  <c r="C183"/>
  <c r="B183"/>
  <c r="D176"/>
  <c r="C176"/>
  <c r="B176"/>
  <c r="D169"/>
  <c r="C169"/>
  <c r="B169"/>
  <c r="D163"/>
  <c r="C163"/>
  <c r="B163"/>
  <c r="D155"/>
  <c r="C155"/>
  <c r="B155"/>
  <c r="D148"/>
  <c r="C148"/>
  <c r="B148"/>
  <c r="D134"/>
  <c r="C134"/>
  <c r="B134"/>
  <c r="D123"/>
  <c r="C123"/>
  <c r="B123"/>
  <c r="D114"/>
  <c r="C114"/>
  <c r="B114"/>
  <c r="D104"/>
  <c r="C104"/>
  <c r="B104"/>
  <c r="D91"/>
  <c r="C91"/>
  <c r="B91"/>
  <c r="D82"/>
  <c r="C82"/>
  <c r="B82"/>
  <c r="D70"/>
  <c r="C70"/>
  <c r="B70"/>
  <c r="D59"/>
  <c r="C59"/>
  <c r="B59"/>
  <c r="D48"/>
  <c r="C48"/>
  <c r="B48"/>
  <c r="D37"/>
  <c r="C37"/>
  <c r="B37"/>
  <c r="D26"/>
  <c r="C26"/>
  <c r="B26"/>
  <c r="D17"/>
  <c r="C17"/>
  <c r="B17"/>
  <c r="D5"/>
  <c r="D4" s="1"/>
  <c r="C5"/>
  <c r="B5"/>
  <c r="B4" s="1"/>
  <c r="D1373" i="2"/>
  <c r="C1373"/>
  <c r="B1373"/>
  <c r="D1368"/>
  <c r="C1368"/>
  <c r="B1368"/>
  <c r="B1365" s="1"/>
  <c r="D1365"/>
  <c r="C1365"/>
  <c r="D1362"/>
  <c r="D1361" s="1"/>
  <c r="C1362"/>
  <c r="B1362"/>
  <c r="C1361"/>
  <c r="B1361"/>
  <c r="D1354"/>
  <c r="C1354"/>
  <c r="B1354"/>
  <c r="D1350"/>
  <c r="C1350"/>
  <c r="B1350"/>
  <c r="D1337"/>
  <c r="C1337"/>
  <c r="B1337"/>
  <c r="D1329"/>
  <c r="C1329"/>
  <c r="B1329"/>
  <c r="D1323"/>
  <c r="C1323"/>
  <c r="B1323"/>
  <c r="B1304" s="1"/>
  <c r="D1317"/>
  <c r="C1317"/>
  <c r="B1317"/>
  <c r="D1305"/>
  <c r="D1304" s="1"/>
  <c r="C1305"/>
  <c r="B1305"/>
  <c r="C1304"/>
  <c r="D1292"/>
  <c r="C1292"/>
  <c r="B1292"/>
  <c r="D1286"/>
  <c r="C1286"/>
  <c r="B1286"/>
  <c r="D1281"/>
  <c r="D1251" s="1"/>
  <c r="C1281"/>
  <c r="B1281"/>
  <c r="D1267"/>
  <c r="C1267"/>
  <c r="B1267"/>
  <c r="D1252"/>
  <c r="C1252"/>
  <c r="C1251" s="1"/>
  <c r="B1252"/>
  <c r="B1251" s="1"/>
  <c r="D1247"/>
  <c r="C1247"/>
  <c r="B1247"/>
  <c r="D1243"/>
  <c r="C1243"/>
  <c r="B1243"/>
  <c r="D1234"/>
  <c r="D1233" s="1"/>
  <c r="C1234"/>
  <c r="C1233" s="1"/>
  <c r="B1234"/>
  <c r="B1233" s="1"/>
  <c r="D1231"/>
  <c r="C1231"/>
  <c r="B1231"/>
  <c r="D1216"/>
  <c r="C1216"/>
  <c r="B1216"/>
  <c r="D1207"/>
  <c r="C1207"/>
  <c r="B1207"/>
  <c r="B1168" s="1"/>
  <c r="D1188"/>
  <c r="C1188"/>
  <c r="B1188"/>
  <c r="D1169"/>
  <c r="D1168" s="1"/>
  <c r="C1169"/>
  <c r="B1169"/>
  <c r="C1168"/>
  <c r="D1158"/>
  <c r="C1158"/>
  <c r="B1158"/>
  <c r="D1156"/>
  <c r="C1156"/>
  <c r="B1156"/>
  <c r="D1153"/>
  <c r="C1153"/>
  <c r="B1153"/>
  <c r="D1147"/>
  <c r="C1147"/>
  <c r="C1129" s="1"/>
  <c r="B1147"/>
  <c r="D1137"/>
  <c r="C1137"/>
  <c r="B1137"/>
  <c r="B1129" s="1"/>
  <c r="D1130"/>
  <c r="C1130"/>
  <c r="B1130"/>
  <c r="D1129"/>
  <c r="D1126"/>
  <c r="C1126"/>
  <c r="C1109" s="1"/>
  <c r="B1126"/>
  <c r="D1120"/>
  <c r="C1120"/>
  <c r="B1120"/>
  <c r="B1109" s="1"/>
  <c r="D1110"/>
  <c r="C1110"/>
  <c r="B1110"/>
  <c r="D1109"/>
  <c r="D1103"/>
  <c r="C1103"/>
  <c r="B1103"/>
  <c r="D1096"/>
  <c r="C1096"/>
  <c r="B1096"/>
  <c r="D1089"/>
  <c r="C1089"/>
  <c r="B1089"/>
  <c r="D1075"/>
  <c r="C1075"/>
  <c r="B1075"/>
  <c r="D1070"/>
  <c r="C1070"/>
  <c r="C1043" s="1"/>
  <c r="B1070"/>
  <c r="D1054"/>
  <c r="C1054"/>
  <c r="B1054"/>
  <c r="B1043" s="1"/>
  <c r="D1044"/>
  <c r="C1044"/>
  <c r="B1044"/>
  <c r="D1043"/>
  <c r="D1040"/>
  <c r="C1040"/>
  <c r="B1040"/>
  <c r="D1035"/>
  <c r="C1035"/>
  <c r="B1035"/>
  <c r="D1028"/>
  <c r="C1028"/>
  <c r="B1028"/>
  <c r="D1023"/>
  <c r="C1023"/>
  <c r="B1023"/>
  <c r="D1013"/>
  <c r="C1013"/>
  <c r="C979" s="1"/>
  <c r="B1013"/>
  <c r="D1003"/>
  <c r="C1003"/>
  <c r="B1003"/>
  <c r="B979" s="1"/>
  <c r="D980"/>
  <c r="C980"/>
  <c r="B980"/>
  <c r="D979"/>
  <c r="D976"/>
  <c r="C976"/>
  <c r="B976"/>
  <c r="D973"/>
  <c r="C973"/>
  <c r="B973"/>
  <c r="D966"/>
  <c r="C966"/>
  <c r="B966"/>
  <c r="D959"/>
  <c r="C959"/>
  <c r="B959"/>
  <c r="D953"/>
  <c r="C953"/>
  <c r="B953"/>
  <c r="D942"/>
  <c r="C942"/>
  <c r="B942"/>
  <c r="D931"/>
  <c r="C931"/>
  <c r="B931"/>
  <c r="D905"/>
  <c r="C905"/>
  <c r="B905"/>
  <c r="D880"/>
  <c r="C880"/>
  <c r="C854" s="1"/>
  <c r="B880"/>
  <c r="D855"/>
  <c r="D854" s="1"/>
  <c r="C855"/>
  <c r="B855"/>
  <c r="B854" s="1"/>
  <c r="D852"/>
  <c r="C852"/>
  <c r="B852"/>
  <c r="D850"/>
  <c r="C850"/>
  <c r="B850"/>
  <c r="D848"/>
  <c r="C848"/>
  <c r="B848"/>
  <c r="D845"/>
  <c r="C845"/>
  <c r="B845"/>
  <c r="D843"/>
  <c r="D831" s="1"/>
  <c r="C843"/>
  <c r="B843"/>
  <c r="D832"/>
  <c r="C832"/>
  <c r="C831" s="1"/>
  <c r="B832"/>
  <c r="B831"/>
  <c r="D829"/>
  <c r="C829"/>
  <c r="B829"/>
  <c r="D814"/>
  <c r="C814"/>
  <c r="B814"/>
  <c r="D812"/>
  <c r="C812"/>
  <c r="B812"/>
  <c r="D810"/>
  <c r="C810"/>
  <c r="B810"/>
  <c r="D804"/>
  <c r="C804"/>
  <c r="B804"/>
  <c r="D802"/>
  <c r="C802"/>
  <c r="B802"/>
  <c r="D800"/>
  <c r="C800"/>
  <c r="B800"/>
  <c r="D797"/>
  <c r="C797"/>
  <c r="B797"/>
  <c r="D794"/>
  <c r="C794"/>
  <c r="B794"/>
  <c r="D788"/>
  <c r="C788"/>
  <c r="B788"/>
  <c r="D781"/>
  <c r="C781"/>
  <c r="B781"/>
  <c r="D775"/>
  <c r="C775"/>
  <c r="B775"/>
  <c r="D767"/>
  <c r="C767"/>
  <c r="B767"/>
  <c r="D763"/>
  <c r="D752" s="1"/>
  <c r="C763"/>
  <c r="B763"/>
  <c r="D753"/>
  <c r="C753"/>
  <c r="C752" s="1"/>
  <c r="B753"/>
  <c r="B752"/>
  <c r="D750"/>
  <c r="C750"/>
  <c r="B750"/>
  <c r="D748"/>
  <c r="C748"/>
  <c r="B748"/>
  <c r="D739"/>
  <c r="C739"/>
  <c r="B739"/>
  <c r="D736"/>
  <c r="C736"/>
  <c r="B736"/>
  <c r="D732"/>
  <c r="C732"/>
  <c r="B732"/>
  <c r="D728"/>
  <c r="C728"/>
  <c r="B728"/>
  <c r="D723"/>
  <c r="C723"/>
  <c r="B723"/>
  <c r="D719"/>
  <c r="C719"/>
  <c r="B719"/>
  <c r="D716"/>
  <c r="C716"/>
  <c r="B716"/>
  <c r="D704"/>
  <c r="C704"/>
  <c r="B704"/>
  <c r="D700"/>
  <c r="C700"/>
  <c r="B700"/>
  <c r="D687"/>
  <c r="C687"/>
  <c r="B687"/>
  <c r="B681" s="1"/>
  <c r="D682"/>
  <c r="C682"/>
  <c r="C681" s="1"/>
  <c r="B682"/>
  <c r="D681"/>
  <c r="D679"/>
  <c r="C679"/>
  <c r="B679"/>
  <c r="D671"/>
  <c r="C671"/>
  <c r="B671"/>
  <c r="D666"/>
  <c r="C666"/>
  <c r="B666"/>
  <c r="D662"/>
  <c r="C662"/>
  <c r="B662"/>
  <c r="D659"/>
  <c r="C659"/>
  <c r="B659"/>
  <c r="D656"/>
  <c r="C656"/>
  <c r="B656"/>
  <c r="D653"/>
  <c r="C653"/>
  <c r="B653"/>
  <c r="D650"/>
  <c r="C650"/>
  <c r="B650"/>
  <c r="D647"/>
  <c r="C647"/>
  <c r="B647"/>
  <c r="D642"/>
  <c r="C642"/>
  <c r="B642"/>
  <c r="D633"/>
  <c r="C633"/>
  <c r="B633"/>
  <c r="D626"/>
  <c r="C626"/>
  <c r="B626"/>
  <c r="D619"/>
  <c r="C619"/>
  <c r="B619"/>
  <c r="D611"/>
  <c r="C611"/>
  <c r="B611"/>
  <c r="D601"/>
  <c r="C601"/>
  <c r="B601"/>
  <c r="D597"/>
  <c r="C597"/>
  <c r="B597"/>
  <c r="D588"/>
  <c r="C588"/>
  <c r="B588"/>
  <c r="D586"/>
  <c r="C586"/>
  <c r="B586"/>
  <c r="B563" s="1"/>
  <c r="D578"/>
  <c r="C578"/>
  <c r="B578"/>
  <c r="D564"/>
  <c r="D563" s="1"/>
  <c r="C564"/>
  <c r="B564"/>
  <c r="C563"/>
  <c r="D559"/>
  <c r="C559"/>
  <c r="B559"/>
  <c r="D552"/>
  <c r="C552"/>
  <c r="B552"/>
  <c r="D543"/>
  <c r="C543"/>
  <c r="B543"/>
  <c r="D532"/>
  <c r="C532"/>
  <c r="C507" s="1"/>
  <c r="B532"/>
  <c r="D524"/>
  <c r="C524"/>
  <c r="B524"/>
  <c r="B507" s="1"/>
  <c r="D508"/>
  <c r="C508"/>
  <c r="B508"/>
  <c r="D507"/>
  <c r="D502"/>
  <c r="C502"/>
  <c r="B502"/>
  <c r="D499"/>
  <c r="C499"/>
  <c r="B499"/>
  <c r="D495"/>
  <c r="C495"/>
  <c r="B495"/>
  <c r="D488"/>
  <c r="C488"/>
  <c r="B488"/>
  <c r="D483"/>
  <c r="C483"/>
  <c r="B483"/>
  <c r="D478"/>
  <c r="C478"/>
  <c r="B478"/>
  <c r="D472"/>
  <c r="C472"/>
  <c r="B472"/>
  <c r="D466"/>
  <c r="D451" s="1"/>
  <c r="C466"/>
  <c r="B466"/>
  <c r="D457"/>
  <c r="C457"/>
  <c r="C451" s="1"/>
  <c r="B457"/>
  <c r="D452"/>
  <c r="C452"/>
  <c r="B452"/>
  <c r="B451" s="1"/>
  <c r="D449"/>
  <c r="C449"/>
  <c r="B449"/>
  <c r="D442"/>
  <c r="C442"/>
  <c r="B442"/>
  <c r="D436"/>
  <c r="C436"/>
  <c r="B436"/>
  <c r="D432"/>
  <c r="C432"/>
  <c r="B432"/>
  <c r="D428"/>
  <c r="C428"/>
  <c r="B428"/>
  <c r="D424"/>
  <c r="C424"/>
  <c r="B424"/>
  <c r="D418"/>
  <c r="C418"/>
  <c r="B418"/>
  <c r="D411"/>
  <c r="C411"/>
  <c r="B411"/>
  <c r="D402"/>
  <c r="C402"/>
  <c r="B402"/>
  <c r="D397"/>
  <c r="D396" s="1"/>
  <c r="C397"/>
  <c r="C396" s="1"/>
  <c r="B397"/>
  <c r="B396"/>
  <c r="D394"/>
  <c r="C394"/>
  <c r="B394"/>
  <c r="D388"/>
  <c r="C388"/>
  <c r="B388"/>
  <c r="D380"/>
  <c r="C380"/>
  <c r="B380"/>
  <c r="D370"/>
  <c r="C370"/>
  <c r="B370"/>
  <c r="D360"/>
  <c r="C360"/>
  <c r="B360"/>
  <c r="D344"/>
  <c r="C344"/>
  <c r="B344"/>
  <c r="D335"/>
  <c r="C335"/>
  <c r="B335"/>
  <c r="D327"/>
  <c r="C327"/>
  <c r="B327"/>
  <c r="D320"/>
  <c r="C320"/>
  <c r="B320"/>
  <c r="D311"/>
  <c r="D307" s="1"/>
  <c r="C311"/>
  <c r="B311"/>
  <c r="D308"/>
  <c r="C308"/>
  <c r="C307" s="1"/>
  <c r="B308"/>
  <c r="B307"/>
  <c r="D305"/>
  <c r="C305"/>
  <c r="B305"/>
  <c r="D295"/>
  <c r="C295"/>
  <c r="B295"/>
  <c r="D293"/>
  <c r="C293"/>
  <c r="C288" s="1"/>
  <c r="B293"/>
  <c r="D291"/>
  <c r="C291"/>
  <c r="B291"/>
  <c r="B288" s="1"/>
  <c r="D289"/>
  <c r="C289"/>
  <c r="B289"/>
  <c r="D288"/>
  <c r="D286"/>
  <c r="C286"/>
  <c r="B286"/>
  <c r="D280"/>
  <c r="C280"/>
  <c r="B280"/>
  <c r="D275"/>
  <c r="C275"/>
  <c r="B275"/>
  <c r="D273"/>
  <c r="C273"/>
  <c r="B273"/>
  <c r="D269"/>
  <c r="C269"/>
  <c r="B269"/>
  <c r="D263"/>
  <c r="C263"/>
  <c r="B263"/>
  <c r="D260"/>
  <c r="C260"/>
  <c r="B260"/>
  <c r="D257"/>
  <c r="D249" s="1"/>
  <c r="C257"/>
  <c r="B257"/>
  <c r="D250"/>
  <c r="C250"/>
  <c r="C249" s="1"/>
  <c r="B250"/>
  <c r="B249"/>
  <c r="D246"/>
  <c r="C246"/>
  <c r="B246"/>
  <c r="D229"/>
  <c r="C229"/>
  <c r="B229"/>
  <c r="D223"/>
  <c r="C223"/>
  <c r="B223"/>
  <c r="D217"/>
  <c r="C217"/>
  <c r="B217"/>
  <c r="D211"/>
  <c r="C211"/>
  <c r="B211"/>
  <c r="D203"/>
  <c r="C203"/>
  <c r="B203"/>
  <c r="D197"/>
  <c r="C197"/>
  <c r="B197"/>
  <c r="D190"/>
  <c r="C190"/>
  <c r="B190"/>
  <c r="D183"/>
  <c r="C183"/>
  <c r="B183"/>
  <c r="D176"/>
  <c r="C176"/>
  <c r="B176"/>
  <c r="D169"/>
  <c r="C169"/>
  <c r="B169"/>
  <c r="D163"/>
  <c r="C163"/>
  <c r="B163"/>
  <c r="D155"/>
  <c r="C155"/>
  <c r="B155"/>
  <c r="D148"/>
  <c r="C148"/>
  <c r="B148"/>
  <c r="D134"/>
  <c r="C134"/>
  <c r="B134"/>
  <c r="D123"/>
  <c r="C123"/>
  <c r="B123"/>
  <c r="D114"/>
  <c r="C114"/>
  <c r="B114"/>
  <c r="D104"/>
  <c r="C104"/>
  <c r="B104"/>
  <c r="D91"/>
  <c r="C91"/>
  <c r="B91"/>
  <c r="D82"/>
  <c r="C82"/>
  <c r="B82"/>
  <c r="D70"/>
  <c r="C70"/>
  <c r="B70"/>
  <c r="D59"/>
  <c r="C59"/>
  <c r="B59"/>
  <c r="D48"/>
  <c r="C48"/>
  <c r="B48"/>
  <c r="D37"/>
  <c r="C37"/>
  <c r="B37"/>
  <c r="D26"/>
  <c r="C26"/>
  <c r="B26"/>
  <c r="D17"/>
  <c r="C17"/>
  <c r="B17"/>
  <c r="D5"/>
  <c r="D4" s="1"/>
  <c r="D1377" s="1"/>
  <c r="C5"/>
  <c r="C4" s="1"/>
  <c r="C1377" s="1"/>
  <c r="B5"/>
  <c r="B4"/>
  <c r="D22" i="1"/>
  <c r="C22"/>
  <c r="B22"/>
  <c r="D4"/>
  <c r="D32" s="1"/>
  <c r="C4"/>
  <c r="B4"/>
  <c r="B32" s="1"/>
  <c r="C249" i="3" l="1"/>
  <c r="D288"/>
  <c r="B288"/>
  <c r="D507"/>
  <c r="C563"/>
  <c r="C979"/>
  <c r="D979"/>
  <c r="C1109"/>
  <c r="C1129"/>
  <c r="B1168"/>
  <c r="C1251"/>
  <c r="B1304"/>
  <c r="C4"/>
  <c r="D307"/>
  <c r="D1377" s="1"/>
  <c r="C396"/>
  <c r="C451"/>
  <c r="D451"/>
  <c r="D681"/>
  <c r="B752"/>
  <c r="B831"/>
  <c r="C1043"/>
  <c r="D1043"/>
  <c r="C1233"/>
  <c r="D1233"/>
  <c r="C32" i="1"/>
  <c r="F109" i="12"/>
  <c r="G109"/>
  <c r="B1377" i="2"/>
  <c r="F106" i="12"/>
  <c r="B396" i="3"/>
  <c r="B1377" s="1"/>
  <c r="C1377" l="1"/>
</calcChain>
</file>

<file path=xl/sharedStrings.xml><?xml version="1.0" encoding="utf-8"?>
<sst xmlns="http://schemas.openxmlformats.org/spreadsheetml/2006/main" count="3182" uniqueCount="1408">
  <si>
    <t>2020年一般公共预算收入决算表</t>
  </si>
  <si>
    <t>单位：万元</t>
  </si>
  <si>
    <r>
      <rPr>
        <b/>
        <sz val="12"/>
        <rFont val="宋体"/>
        <family val="3"/>
        <charset val="134"/>
      </rPr>
      <t>项</t>
    </r>
    <r>
      <rPr>
        <b/>
        <sz val="12"/>
        <rFont val="宋体"/>
        <family val="3"/>
        <charset val="134"/>
      </rPr>
      <t>目</t>
    </r>
  </si>
  <si>
    <t>预算数</t>
  </si>
  <si>
    <t>调整预算数</t>
  </si>
  <si>
    <t>决算数</t>
  </si>
  <si>
    <t>占调整预算数%</t>
  </si>
  <si>
    <t>一、税收收入</t>
  </si>
  <si>
    <t xml:space="preserve">    增值税</t>
  </si>
  <si>
    <t xml:space="preserve">    营业税</t>
  </si>
  <si>
    <t xml:space="preserve">    企业所得税</t>
  </si>
  <si>
    <t xml:space="preserve">    企业所得税退税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</si>
  <si>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</si>
  <si>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</si>
  <si>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</si>
  <si>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</si>
  <si>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</si>
  <si>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</si>
  <si>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</si>
  <si>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</si>
  <si>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</si>
  <si>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</si>
  <si>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</si>
  <si>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环境保护税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</si>
  <si>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</si>
  <si>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</si>
  <si>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</si>
  <si>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</si>
  <si>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</si>
  <si>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</si>
  <si>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</si>
  <si>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</si>
  <si>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</si>
  <si>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其他收入</t>
  </si>
  <si>
    <t xml:space="preserve"> </t>
  </si>
  <si>
    <t>收入合计</t>
  </si>
  <si>
    <t>2020年一般公共预算支出决算表</t>
  </si>
  <si>
    <t>项目</t>
  </si>
  <si>
    <t>一般公共服务支出</t>
  </si>
  <si>
    <t xml:space="preserve">  人大事务</t>
  </si>
  <si>
    <t xml:space="preserve">    行政运行</t>
  </si>
  <si>
    <t xml:space="preserve">    一般行政管理事务</t>
  </si>
  <si>
    <t xml:space="preserve">    机关服务</t>
  </si>
  <si>
    <t xml:space="preserve">    人大会议</t>
  </si>
  <si>
    <t xml:space="preserve">    人大立法</t>
  </si>
  <si>
    <t xml:space="preserve">    人大监督</t>
  </si>
  <si>
    <t xml:space="preserve">    人大代表履职能力提升</t>
  </si>
  <si>
    <t xml:space="preserve">    代表工作</t>
  </si>
  <si>
    <t xml:space="preserve">    人大信访工作</t>
  </si>
  <si>
    <t xml:space="preserve">    事业运行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</si>
  <si>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</si>
  <si>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</si>
  <si>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</si>
  <si>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</si>
  <si>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</si>
  <si>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</si>
  <si>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</si>
  <si>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专项服务</t>
  </si>
  <si>
    <t xml:space="preserve">    专项业务活动</t>
  </si>
  <si>
    <t xml:space="preserve">    政务公开审批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</si>
  <si>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</si>
  <si>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</si>
  <si>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</si>
  <si>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发展与改革事务</t>
  </si>
  <si>
    <t xml:space="preserve">    战略规划与实施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</si>
  <si>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</si>
  <si>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</si>
  <si>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</si>
  <si>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物价管理</t>
  </si>
  <si>
    <t xml:space="preserve">    其他发展与改革事务支出</t>
  </si>
  <si>
    <t xml:space="preserve">  统计信息事务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</si>
  <si>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</si>
  <si>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</si>
  <si>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</si>
  <si>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</si>
  <si>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  统计抽样调查</t>
  </si>
  <si>
    <t xml:space="preserve">    其他统计信息事务支出</t>
  </si>
  <si>
    <t xml:space="preserve">  财政事务</t>
  </si>
  <si>
    <t xml:space="preserve">    预算改革业务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</si>
  <si>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</si>
  <si>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</si>
  <si>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</si>
  <si>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</si>
  <si>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</si>
  <si>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</si>
  <si>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税务办案</t>
  </si>
  <si>
    <t xml:space="preserve">    税务登记证及发票管理</t>
  </si>
  <si>
    <t xml:space="preserve">    代扣代收代征税款手续费</t>
  </si>
  <si>
    <t xml:space="preserve">    税务宣传</t>
  </si>
  <si>
    <t xml:space="preserve">    协税护税</t>
  </si>
  <si>
    <t xml:space="preserve">    其他税收事务支出</t>
  </si>
  <si>
    <t xml:space="preserve">  审计事务</t>
  </si>
  <si>
    <t xml:space="preserve">    审计业务</t>
  </si>
  <si>
    <t xml:space="preserve">    审计管理</t>
  </si>
  <si>
    <t xml:space="preserve">    其他审计事务支出</t>
  </si>
  <si>
    <t xml:space="preserve">  海关事务</t>
  </si>
  <si>
    <t xml:space="preserve">    缉私办案</t>
  </si>
  <si>
    <t xml:space="preserve">    口岸管理</t>
  </si>
  <si>
    <t xml:space="preserve">    海关关务</t>
  </si>
  <si>
    <t xml:space="preserve">    关税征管</t>
  </si>
  <si>
    <t xml:space="preserve">    海关监管</t>
  </si>
  <si>
    <t xml:space="preserve">    检验检疫</t>
  </si>
  <si>
    <t xml:space="preserve">    其他海关事务支出</t>
  </si>
  <si>
    <t xml:space="preserve">  人力资源事务</t>
  </si>
  <si>
    <t xml:space="preserve">    政府特殊津贴</t>
  </si>
  <si>
    <t xml:space="preserve">    资助留学回国人员</t>
  </si>
  <si>
    <t xml:space="preserve">    博士后日常经费</t>
  </si>
  <si>
    <t xml:space="preserve">    引进人才费用</t>
  </si>
  <si>
    <t xml:space="preserve">    其他人力资源事务支出</t>
  </si>
  <si>
    <t xml:space="preserve">  纪检监察事务</t>
  </si>
  <si>
    <t xml:space="preserve">    大案要案查处</t>
  </si>
  <si>
    <t xml:space="preserve">    派驻派出机构</t>
  </si>
  <si>
    <t xml:space="preserve">    中央巡视</t>
  </si>
  <si>
    <t xml:space="preserve">    其他纪检监察事务支出</t>
  </si>
  <si>
    <t xml:space="preserve">  商贸事务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</si>
  <si>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</si>
  <si>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</si>
  <si>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</si>
  <si>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</si>
  <si>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</si>
  <si>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</si>
  <si>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</si>
  <si>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</si>
  <si>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国家知识产权战略</t>
  </si>
  <si>
    <t xml:space="preserve">    专利试点和产业化推进</t>
  </si>
  <si>
    <t xml:space="preserve">    专利执法</t>
  </si>
  <si>
    <t xml:space="preserve">    国际组织专项活动</t>
  </si>
  <si>
    <t xml:space="preserve">    知识产权宏观管理</t>
  </si>
  <si>
    <t xml:space="preserve">    商标管理</t>
  </si>
  <si>
    <t xml:space="preserve">    原产地地理标志管理</t>
  </si>
  <si>
    <t xml:space="preserve">    其他知识产权事务支出</t>
  </si>
  <si>
    <t xml:space="preserve">  民族事务</t>
  </si>
  <si>
    <t xml:space="preserve">    民族工作专项</t>
  </si>
  <si>
    <t xml:space="preserve">    其他民族事务支出</t>
  </si>
  <si>
    <t xml:space="preserve">  港澳台事务</t>
  </si>
  <si>
    <t xml:space="preserve">    港澳事务</t>
  </si>
  <si>
    <t xml:space="preserve">    台湾事务</t>
  </si>
  <si>
    <t xml:space="preserve">    其他港澳台事务支出</t>
  </si>
  <si>
    <t xml:space="preserve">  档案事务</t>
  </si>
  <si>
    <t xml:space="preserve">    档案馆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</si>
  <si>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</si>
  <si>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</si>
  <si>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</si>
  <si>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</si>
  <si>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工会事务</t>
  </si>
  <si>
    <t xml:space="preserve">    其他群众团体事务支出</t>
  </si>
  <si>
    <t xml:space="preserve">  党委办公厅(室)及相关机构事务</t>
  </si>
  <si>
    <t xml:space="preserve">    专项业务</t>
  </si>
  <si>
    <t xml:space="preserve">    其他党委办公厅(室)及相关机构事务支出</t>
  </si>
  <si>
    <t xml:space="preserve">  组织事务</t>
  </si>
  <si>
    <t xml:space="preserve">    公务员事务</t>
  </si>
  <si>
    <t xml:space="preserve">    其他组织事务支出</t>
  </si>
  <si>
    <t xml:space="preserve">  宣传事务</t>
  </si>
  <si>
    <t xml:space="preserve">    其他宣传事务支出</t>
  </si>
  <si>
    <t xml:space="preserve">  统战事务</t>
  </si>
  <si>
    <t xml:space="preserve">    宗教事务</t>
  </si>
  <si>
    <t xml:space="preserve">    华侨事务</t>
  </si>
  <si>
    <t xml:space="preserve">    其他统战事务支出</t>
  </si>
  <si>
    <t xml:space="preserve">  对外联络事务</t>
  </si>
  <si>
    <t xml:space="preserve">    其他对外联络事务支出</t>
  </si>
  <si>
    <t xml:space="preserve">  其他共产党事务支出(款)</t>
  </si>
  <si>
    <t xml:space="preserve">    其他共产党事务支出(项)</t>
  </si>
  <si>
    <t xml:space="preserve">  网信事务</t>
  </si>
  <si>
    <t xml:space="preserve">    其他网信事务支出</t>
  </si>
  <si>
    <t xml:space="preserve">  市场监督管理事务</t>
  </si>
  <si>
    <t xml:space="preserve">    市场监督管理专项</t>
  </si>
  <si>
    <t xml:space="preserve">    市场监管执法</t>
  </si>
  <si>
    <t xml:space="preserve">    消费者权益保护</t>
  </si>
  <si>
    <t xml:space="preserve">    价格监督检查</t>
  </si>
  <si>
    <t xml:space="preserve">    市场监督管理技术支持</t>
  </si>
  <si>
    <t xml:space="preserve">    认证认可监督管理</t>
  </si>
  <si>
    <t xml:space="preserve">    标准化管理</t>
  </si>
  <si>
    <t xml:space="preserve">    药品事务</t>
  </si>
  <si>
    <t xml:space="preserve">    医疗器械事务</t>
  </si>
  <si>
    <t xml:space="preserve">    化妆品事务</t>
  </si>
  <si>
    <t xml:space="preserve">    其他市场监督管理事务</t>
  </si>
  <si>
    <t xml:space="preserve">  其他一般公共服务支出(款)</t>
  </si>
  <si>
    <t xml:space="preserve">    国家赔偿费用支出</t>
  </si>
  <si>
    <t xml:space="preserve">    其他一般公共服务支出(项)</t>
  </si>
  <si>
    <t>外交支出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</si>
  <si>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</si>
  <si>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</si>
  <si>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</si>
  <si>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</si>
  <si>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</si>
  <si>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</si>
  <si>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援外优惠贷款贴息</t>
  </si>
  <si>
    <t xml:space="preserve">    对外援助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</si>
  <si>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</si>
  <si>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</si>
  <si>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</si>
  <si>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</si>
  <si>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</si>
  <si>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</si>
  <si>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</si>
  <si>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</si>
  <si>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</si>
  <si>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</si>
  <si>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</si>
  <si>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</si>
  <si>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</si>
  <si>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</si>
  <si>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</si>
  <si>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</si>
  <si>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</si>
  <si>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国际发展合作</t>
  </si>
  <si>
    <t xml:space="preserve">    其他国际发展合作支出</t>
  </si>
  <si>
    <t xml:space="preserve">  其他外交支出(款)</t>
  </si>
  <si>
    <t xml:space="preserve">    其他外交支出(项)</t>
  </si>
  <si>
    <t>国防支出</t>
  </si>
  <si>
    <t xml:space="preserve">  现役部队(款)</t>
  </si>
  <si>
    <t xml:space="preserve">    现役部队(项)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</si>
  <si>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</si>
  <si>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</si>
  <si>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</si>
  <si>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</si>
  <si>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国防动员</t>
  </si>
  <si>
    <t xml:space="preserve">    兵役征集</t>
  </si>
  <si>
    <t xml:space="preserve">    经济动员</t>
  </si>
  <si>
    <t xml:space="preserve">    人民防空</t>
  </si>
  <si>
    <t xml:space="preserve">    交通战备</t>
  </si>
  <si>
    <t xml:space="preserve">    国防教育</t>
  </si>
  <si>
    <t xml:space="preserve">    预备役部队</t>
  </si>
  <si>
    <t xml:space="preserve">    民兵</t>
  </si>
  <si>
    <t xml:space="preserve">    边海防</t>
  </si>
  <si>
    <t xml:space="preserve">    其他国防动员支出</t>
  </si>
  <si>
    <t xml:space="preserve">  其他国防支出(款)</t>
  </si>
  <si>
    <t xml:space="preserve">    其他国防支出(项)</t>
  </si>
  <si>
    <t>公共安全支出</t>
  </si>
  <si>
    <t xml:space="preserve">  武装警察部队(款)</t>
  </si>
  <si>
    <t xml:space="preserve">    武装警察部队(项)</t>
  </si>
  <si>
    <t xml:space="preserve">    其他武装警察部队支出</t>
  </si>
  <si>
    <t xml:space="preserve">  公安</t>
  </si>
  <si>
    <t xml:space="preserve">    执法办案</t>
  </si>
  <si>
    <t xml:space="preserve">    特别业务</t>
  </si>
  <si>
    <t xml:space="preserve">    其他公安支出</t>
  </si>
  <si>
    <t xml:space="preserve">  国家安全</t>
  </si>
  <si>
    <t xml:space="preserve">    安全业务</t>
  </si>
  <si>
    <t xml:space="preserve">    其他国家安全支出</t>
  </si>
  <si>
    <t xml:space="preserve">  检察</t>
  </si>
  <si>
    <t xml:space="preserve">    “两房”建设</t>
  </si>
  <si>
    <t xml:space="preserve">    检察监督</t>
  </si>
  <si>
    <t xml:space="preserve">    其他检察支出</t>
  </si>
  <si>
    <t xml:space="preserve">  法院</t>
  </si>
  <si>
    <t xml:space="preserve">    案件审判</t>
  </si>
  <si>
    <t xml:space="preserve">    案件执行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</si>
  <si>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</si>
  <si>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</si>
  <si>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</si>
  <si>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</si>
  <si>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</si>
  <si>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律师公证管理</t>
  </si>
  <si>
    <t xml:space="preserve">    法律援助</t>
  </si>
  <si>
    <t xml:space="preserve">    国家统一法律职业资格考试</t>
  </si>
  <si>
    <t xml:space="preserve">    仲裁</t>
  </si>
  <si>
    <t xml:space="preserve">    社区矫正</t>
  </si>
  <si>
    <t xml:space="preserve">    司法鉴定</t>
  </si>
  <si>
    <t xml:space="preserve">    法制建设</t>
  </si>
  <si>
    <t xml:space="preserve">    其他司法支出</t>
  </si>
  <si>
    <t xml:space="preserve">  监狱</t>
  </si>
  <si>
    <t xml:space="preserve">    犯人生活</t>
  </si>
  <si>
    <t xml:space="preserve">    犯人改造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</si>
  <si>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</si>
  <si>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</si>
  <si>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</si>
  <si>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</si>
  <si>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</si>
  <si>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</si>
  <si>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</si>
  <si>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</si>
  <si>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</si>
  <si>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</si>
  <si>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</si>
  <si>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</si>
  <si>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缉私业务</t>
  </si>
  <si>
    <t xml:space="preserve">    其他缉私警察支出</t>
  </si>
  <si>
    <t xml:space="preserve">  其他公共安全支出(款)</t>
  </si>
  <si>
    <t xml:space="preserve">    其他公共安全支出(项)</t>
  </si>
  <si>
    <t>教育支出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</si>
  <si>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</si>
  <si>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</si>
  <si>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</si>
  <si>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</si>
  <si>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</si>
  <si>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</si>
  <si>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</si>
  <si>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</si>
  <si>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化解农村义务教育债务支出</t>
  </si>
  <si>
    <t xml:space="preserve">    化解普通高中债务支出</t>
  </si>
  <si>
    <t xml:space="preserve">    其他普通教育支出</t>
  </si>
  <si>
    <t xml:space="preserve">  职业教育</t>
  </si>
  <si>
    <t xml:space="preserve">    初等职业教育</t>
  </si>
  <si>
    <t xml:space="preserve">    中专教育</t>
  </si>
  <si>
    <t xml:space="preserve">    技校教育</t>
  </si>
  <si>
    <t xml:space="preserve">    职业高中教育</t>
  </si>
  <si>
    <t xml:space="preserve">    高等职业教育</t>
  </si>
  <si>
    <t xml:space="preserve">    其他职业教育支出</t>
  </si>
  <si>
    <t xml:space="preserve">  成人教育</t>
  </si>
  <si>
    <t xml:space="preserve">    成人初等教育</t>
  </si>
  <si>
    <t xml:space="preserve">    成人中等教育</t>
  </si>
  <si>
    <t xml:space="preserve">    成人高等教育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</si>
  <si>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</si>
  <si>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</si>
  <si>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</si>
  <si>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</si>
  <si>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</si>
  <si>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</si>
  <si>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</si>
  <si>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</si>
  <si>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</si>
  <si>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</si>
  <si>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特殊教育</t>
  </si>
  <si>
    <t xml:space="preserve">    特殊学校教育</t>
  </si>
  <si>
    <t xml:space="preserve">    工读学校教育</t>
  </si>
  <si>
    <t xml:space="preserve">    其他特殊教育支出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</si>
  <si>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</si>
  <si>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</si>
  <si>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</si>
  <si>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</si>
  <si>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  退役士兵能力提升</t>
  </si>
  <si>
    <t xml:space="preserve">    其他进修及培训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</si>
  <si>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</si>
  <si>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</si>
  <si>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</si>
  <si>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</si>
  <si>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</si>
  <si>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</si>
  <si>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  其他教育费附加安排的支出</t>
  </si>
  <si>
    <t xml:space="preserve">  其他教育支出(款)</t>
  </si>
  <si>
    <t xml:space="preserve">    其他教育支出(项)</t>
  </si>
  <si>
    <t>科学技术支出</t>
  </si>
  <si>
    <t xml:space="preserve">  科学技术管理事务</t>
  </si>
  <si>
    <t xml:space="preserve">    其他科学技术管理事务支出</t>
  </si>
  <si>
    <t xml:space="preserve">  基础研究</t>
  </si>
  <si>
    <t xml:space="preserve">    机构运行</t>
  </si>
  <si>
    <t xml:space="preserve">    重点基础研究规划</t>
  </si>
  <si>
    <t xml:space="preserve">    自然科学基金</t>
  </si>
  <si>
    <t xml:space="preserve">    重点实验室及相关设施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</si>
  <si>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</si>
  <si>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</si>
  <si>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</si>
  <si>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其他基础研究支出</t>
  </si>
  <si>
    <t xml:space="preserve">  应用研究</t>
  </si>
  <si>
    <t xml:space="preserve">    社会公益研究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</si>
  <si>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</si>
  <si>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</si>
  <si>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</si>
  <si>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</si>
  <si>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应用技术研究与开发</t>
  </si>
  <si>
    <t xml:space="preserve">    产业技术研究与开发</t>
  </si>
  <si>
    <t xml:space="preserve">    科技成果转化与扩散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</si>
  <si>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</si>
  <si>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</si>
  <si>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</si>
  <si>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</si>
  <si>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</si>
  <si>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</si>
  <si>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</si>
  <si>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</si>
  <si>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</si>
  <si>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</si>
  <si>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科学技术普及</t>
  </si>
  <si>
    <t xml:space="preserve">    科普活动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</si>
  <si>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</si>
  <si>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</si>
  <si>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</si>
  <si>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</si>
  <si>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</si>
  <si>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</si>
  <si>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</si>
  <si>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</si>
  <si>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科技重大项目</t>
  </si>
  <si>
    <t xml:space="preserve">    科技重大专项</t>
  </si>
  <si>
    <t xml:space="preserve">    重点研发计划</t>
  </si>
  <si>
    <t xml:space="preserve">  其他科学技术支出(款)</t>
  </si>
  <si>
    <t xml:space="preserve">    科技奖励</t>
  </si>
  <si>
    <t xml:space="preserve">    核应急</t>
  </si>
  <si>
    <t xml:space="preserve">    转制科研机构</t>
  </si>
  <si>
    <t xml:space="preserve">    其他科学技术支出(项)</t>
  </si>
  <si>
    <t>文化旅游体育与传媒支出</t>
  </si>
  <si>
    <t xml:space="preserve">  文化和旅游</t>
  </si>
  <si>
    <t xml:space="preserve">    图书馆</t>
  </si>
  <si>
    <t xml:space="preserve">    文化展示及纪念机构</t>
  </si>
  <si>
    <t xml:space="preserve">    艺术表演场所</t>
  </si>
  <si>
    <t xml:space="preserve">    艺术表演团体</t>
  </si>
  <si>
    <t xml:space="preserve">    文化活动</t>
  </si>
  <si>
    <t xml:space="preserve">    群众文化</t>
  </si>
  <si>
    <t xml:space="preserve">    文化和旅游交流与合作</t>
  </si>
  <si>
    <t xml:space="preserve">    文化创作与保护</t>
  </si>
  <si>
    <t xml:space="preserve">    文化和旅游市场管理</t>
  </si>
  <si>
    <t xml:space="preserve">    旅游宣传</t>
  </si>
  <si>
    <t xml:space="preserve">    旅游行业业务管理</t>
  </si>
  <si>
    <t xml:space="preserve">    其他文化和旅游支出</t>
  </si>
  <si>
    <t xml:space="preserve">  文物</t>
  </si>
  <si>
    <t xml:space="preserve">    文物保护</t>
  </si>
  <si>
    <t xml:space="preserve">    博物馆</t>
  </si>
  <si>
    <t xml:space="preserve">    历史名城与古迹</t>
  </si>
  <si>
    <t xml:space="preserve">    其他文物支出</t>
  </si>
  <si>
    <t xml:space="preserve">  体育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</si>
  <si>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</si>
  <si>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</si>
  <si>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</si>
  <si>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</si>
  <si>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</si>
  <si>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</si>
  <si>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  其他体育支出</t>
  </si>
  <si>
    <t xml:space="preserve">  新闻出版电影</t>
  </si>
  <si>
    <t xml:space="preserve">    新闻通讯</t>
  </si>
  <si>
    <t xml:space="preserve">    出版发行</t>
  </si>
  <si>
    <t xml:space="preserve">    版权管理</t>
  </si>
  <si>
    <t xml:space="preserve">    电影</t>
  </si>
  <si>
    <t xml:space="preserve">    其他新闻出版电影支出</t>
  </si>
  <si>
    <t xml:space="preserve">  广播电视</t>
  </si>
  <si>
    <t xml:space="preserve">    广播</t>
  </si>
  <si>
    <t xml:space="preserve">    电视</t>
  </si>
  <si>
    <t xml:space="preserve">    其他广播电视支出</t>
  </si>
  <si>
    <t xml:space="preserve">  其他文化体育与传媒支出(款)</t>
  </si>
  <si>
    <t xml:space="preserve">    宣传文化发展专项支出</t>
  </si>
  <si>
    <t xml:space="preserve">    文化产业发展专项支出</t>
  </si>
  <si>
    <t xml:space="preserve">    其他文化体育与传媒支出(项)</t>
  </si>
  <si>
    <t>社会保障和就业支出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</si>
  <si>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</si>
  <si>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</si>
  <si>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</si>
  <si>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</si>
  <si>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</si>
  <si>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</si>
  <si>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</si>
  <si>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</si>
  <si>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劳动人事争议调解仲裁</t>
  </si>
  <si>
    <t xml:space="preserve">    其他人力资源和社会保障管理事务支出</t>
  </si>
  <si>
    <t xml:space="preserve">  民政管理事务</t>
  </si>
  <si>
    <t xml:space="preserve">    民间组织管理</t>
  </si>
  <si>
    <t xml:space="preserve">    行政区划和地名管理</t>
  </si>
  <si>
    <t xml:space="preserve">    基层政权和社区建设</t>
  </si>
  <si>
    <t xml:space="preserve">    其他民政管理事务支出</t>
  </si>
  <si>
    <t xml:space="preserve">  补充全国社会保障基金</t>
  </si>
  <si>
    <t xml:space="preserve">    用一般公共预算补充基金</t>
  </si>
  <si>
    <t xml:space="preserve">  行政事业单位离退休</t>
  </si>
  <si>
    <t xml:space="preserve">    归口管理的行政单位离退休</t>
  </si>
  <si>
    <t xml:space="preserve">    事业单位离退休</t>
  </si>
  <si>
    <t xml:space="preserve">    离退休人员管理机构</t>
  </si>
  <si>
    <t xml:space="preserve">    未归口管理的行政单位离退休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</si>
  <si>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</si>
  <si>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</si>
  <si>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</si>
  <si>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其他行政事业单位离退休支出</t>
  </si>
  <si>
    <t xml:space="preserve">  企业改革补助</t>
  </si>
  <si>
    <t xml:space="preserve">    企业关闭破产补助</t>
  </si>
  <si>
    <t xml:space="preserve">    厂办大集体改革补助</t>
  </si>
  <si>
    <t xml:space="preserve">    其他企业改革发展补助</t>
  </si>
  <si>
    <t xml:space="preserve">  就业补助</t>
  </si>
  <si>
    <t xml:space="preserve">    就业创业服务补贴</t>
  </si>
  <si>
    <t xml:space="preserve">    职业培训补贴</t>
  </si>
  <si>
    <t xml:space="preserve">    社会保险补贴</t>
  </si>
  <si>
    <t xml:space="preserve">    公益性岗位补贴</t>
  </si>
  <si>
    <t xml:space="preserve">    职业技能鉴定补贴</t>
  </si>
  <si>
    <t xml:space="preserve">    就业见习补贴</t>
  </si>
  <si>
    <t xml:space="preserve">    高技能人才培养补助</t>
  </si>
  <si>
    <t xml:space="preserve">    求职创业补贴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</si>
  <si>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</si>
  <si>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</si>
  <si>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</si>
  <si>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</si>
  <si>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</si>
  <si>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优抚事业单位支出</t>
  </si>
  <si>
    <t xml:space="preserve">    义务兵优待</t>
  </si>
  <si>
    <t xml:space="preserve">    农村籍退役士兵老年生活补助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</si>
  <si>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</si>
  <si>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</si>
  <si>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</si>
  <si>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</si>
  <si>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</si>
  <si>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</si>
  <si>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军队转业干部安置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</si>
  <si>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</si>
  <si>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</si>
  <si>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</si>
  <si>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</si>
  <si>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假肢矫形</t>
  </si>
  <si>
    <t xml:space="preserve">    殡葬</t>
  </si>
  <si>
    <t xml:space="preserve">    社会福利事业单位</t>
  </si>
  <si>
    <t xml:space="preserve">    其他社会福利支出</t>
  </si>
  <si>
    <t xml:space="preserve">  残疾人事业</t>
  </si>
  <si>
    <t xml:space="preserve">    残疾人康复</t>
  </si>
  <si>
    <t xml:space="preserve">    残疾人就业和扶贫</t>
  </si>
  <si>
    <t xml:space="preserve">    残疾人体育</t>
  </si>
  <si>
    <t xml:space="preserve">    残疾人生活和护理补贴</t>
  </si>
  <si>
    <t xml:space="preserve">    其他残疾人事业支出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</si>
  <si>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</si>
  <si>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</si>
  <si>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</si>
  <si>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</si>
  <si>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</si>
  <si>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</si>
  <si>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</si>
  <si>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</si>
  <si>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</si>
  <si>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</si>
  <si>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</si>
  <si>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补充道路交通事故社会救助基金</t>
  </si>
  <si>
    <t xml:space="preserve">    交强险增值税补助基金支出</t>
  </si>
  <si>
    <t xml:space="preserve">    交强险罚款收入补助基金支出</t>
  </si>
  <si>
    <t xml:space="preserve">  其他生活救助</t>
  </si>
  <si>
    <t xml:space="preserve">    其他城市生活救助</t>
  </si>
  <si>
    <t xml:space="preserve">    其他农村生活救助</t>
  </si>
  <si>
    <t xml:space="preserve">  财政对基本养老保险基金的补助</t>
  </si>
  <si>
    <t xml:space="preserve">    财政对企业职工基本养老保险基金的补助</t>
  </si>
  <si>
    <t xml:space="preserve">    财政对城乡居民基本养老保险基金的补助</t>
  </si>
  <si>
    <t xml:space="preserve">    财政对其他基本养老保险基金的补助</t>
  </si>
  <si>
    <t xml:space="preserve">  财政对其他社会保险基金的补助</t>
  </si>
  <si>
    <t xml:space="preserve">    财政对失业保险基金的补助</t>
  </si>
  <si>
    <t xml:space="preserve">    财政对工伤保险基金的补助</t>
  </si>
  <si>
    <t xml:space="preserve">    财政对生育保险基金的补助</t>
  </si>
  <si>
    <t xml:space="preserve">    其他财政对社会保险基金的补助</t>
  </si>
  <si>
    <t xml:space="preserve">  退役军人管理事务</t>
  </si>
  <si>
    <t xml:space="preserve">    拥军优属</t>
  </si>
  <si>
    <t xml:space="preserve">    部队供应</t>
  </si>
  <si>
    <t xml:space="preserve">    其他退役军人事务管理支出</t>
  </si>
  <si>
    <t xml:space="preserve">  其他社会保障和就业支出(款)</t>
  </si>
  <si>
    <t xml:space="preserve">    其他社会保障和就业支出(项)</t>
  </si>
  <si>
    <t>卫生健康支出</t>
  </si>
  <si>
    <t xml:space="preserve">  卫生健康管理事务</t>
  </si>
  <si>
    <t xml:space="preserve">    其他卫生健康管理事务支出</t>
  </si>
  <si>
    <t xml:space="preserve">  公立医院</t>
  </si>
  <si>
    <t xml:space="preserve">    综合医院</t>
  </si>
  <si>
    <t xml:space="preserve">    中医(民族)医院</t>
  </si>
  <si>
    <t xml:space="preserve">    传染病医院</t>
  </si>
  <si>
    <t xml:space="preserve">    职业病防治医院</t>
  </si>
  <si>
    <t xml:space="preserve">    精神病医院</t>
  </si>
  <si>
    <t xml:space="preserve">    妇产医院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</si>
  <si>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</si>
  <si>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</si>
  <si>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</si>
  <si>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</si>
  <si>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</si>
  <si>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</si>
  <si>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</si>
  <si>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</si>
  <si>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</si>
  <si>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</si>
  <si>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</si>
  <si>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</si>
  <si>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</si>
  <si>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</si>
  <si>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精神卫生机构</t>
  </si>
  <si>
    <t xml:space="preserve">    应急救治机构</t>
  </si>
  <si>
    <t xml:space="preserve">    采供血机构</t>
  </si>
  <si>
    <t xml:space="preserve">    其他专业公共卫生机构</t>
  </si>
  <si>
    <t xml:space="preserve">    基本公共卫生服务</t>
  </si>
  <si>
    <t xml:space="preserve">    重大公共卫生专项</t>
  </si>
  <si>
    <t xml:space="preserve">    突发公共卫生事件应急处理</t>
  </si>
  <si>
    <t xml:space="preserve">    其他公共卫生支出</t>
  </si>
  <si>
    <t xml:space="preserve">  中医药</t>
  </si>
  <si>
    <t xml:space="preserve">    中医(民族医)药专项</t>
  </si>
  <si>
    <t xml:space="preserve">    其他中医药支出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</si>
  <si>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</si>
  <si>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</si>
  <si>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</si>
  <si>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</si>
  <si>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</si>
  <si>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</si>
  <si>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</si>
  <si>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</si>
  <si>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</si>
  <si>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 xml:space="preserve">  财政对基本医疗保险基金的补助</t>
  </si>
  <si>
    <t xml:space="preserve">    财政对职工基本医疗保险基金的补助</t>
  </si>
  <si>
    <t xml:space="preserve">    财政对城乡居民基本医疗保险基金的补助</t>
  </si>
  <si>
    <t xml:space="preserve">    财政对其他基本医疗保险基金的补助</t>
  </si>
  <si>
    <t xml:space="preserve">  医疗救助</t>
  </si>
  <si>
    <t xml:space="preserve">    城乡医疗救助</t>
  </si>
  <si>
    <t xml:space="preserve">    疾病应急救助</t>
  </si>
  <si>
    <t xml:space="preserve">    其他医疗救助支出</t>
  </si>
  <si>
    <t xml:space="preserve">  优抚对象医疗</t>
  </si>
  <si>
    <t xml:space="preserve">    优抚对象医疗补助</t>
  </si>
  <si>
    <t xml:space="preserve">    其他优抚对象医疗支出</t>
  </si>
  <si>
    <t xml:space="preserve">  医疗保障管理事务</t>
  </si>
  <si>
    <t xml:space="preserve">    医疗保障政策管理</t>
  </si>
  <si>
    <t xml:space="preserve">    医疗保障经办事务</t>
  </si>
  <si>
    <t xml:space="preserve">    其他医疗保障管理事务支出</t>
  </si>
  <si>
    <t xml:space="preserve">  老龄卫生健康事务(款)</t>
  </si>
  <si>
    <t xml:space="preserve">    老龄卫生健康事务(项)</t>
  </si>
  <si>
    <t xml:space="preserve">  其他卫生健康支出(款)</t>
  </si>
  <si>
    <t xml:space="preserve">    其他卫生健康支出(项)</t>
  </si>
  <si>
    <t>节能环保支出</t>
  </si>
  <si>
    <t xml:space="preserve">  环境保护管理事务</t>
  </si>
  <si>
    <t xml:space="preserve">    生态环境保护宣传</t>
  </si>
  <si>
    <t xml:space="preserve">    环境保护法规、规划及标准</t>
  </si>
  <si>
    <t xml:space="preserve">    生态环境国际合作及履约</t>
  </si>
  <si>
    <t xml:space="preserve">    生态环境保护行政许可</t>
  </si>
  <si>
    <t xml:space="preserve">    应对气候变化管理事务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</si>
  <si>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</si>
  <si>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</si>
  <si>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</si>
  <si>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  核与辐射安全监督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</si>
  <si>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</si>
  <si>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</si>
  <si>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</si>
  <si>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</si>
  <si>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</si>
  <si>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</si>
  <si>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</si>
  <si>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</si>
  <si>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</si>
  <si>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</si>
  <si>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</si>
  <si>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</si>
  <si>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  自然保护区</t>
  </si>
  <si>
    <t xml:space="preserve">    生物及物种资源保护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</si>
  <si>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</si>
  <si>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</si>
  <si>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</si>
  <si>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</si>
  <si>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</si>
  <si>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</si>
  <si>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停伐补助</t>
  </si>
  <si>
    <t xml:space="preserve">    其他天然林保护支出</t>
  </si>
  <si>
    <t xml:space="preserve">  退耕还林</t>
  </si>
  <si>
    <t xml:space="preserve">    退耕现金</t>
  </si>
  <si>
    <t xml:space="preserve">    退耕还林粮食折现补贴</t>
  </si>
  <si>
    <t xml:space="preserve">    退耕还林粮食费用补贴</t>
  </si>
  <si>
    <t xml:space="preserve">    退耕还林工程建设</t>
  </si>
  <si>
    <t xml:space="preserve">    其他退耕还林支出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</si>
  <si>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</si>
  <si>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</si>
  <si>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</si>
  <si>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</si>
  <si>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</si>
  <si>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</si>
  <si>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</si>
  <si>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</si>
  <si>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能源节约利用(款)</t>
  </si>
  <si>
    <t xml:space="preserve">    能源节约利用(项)</t>
  </si>
  <si>
    <t xml:space="preserve">  污染减排</t>
  </si>
  <si>
    <t xml:space="preserve">    生态环境监测与信息</t>
  </si>
  <si>
    <t xml:space="preserve">    生态环境执法监察</t>
  </si>
  <si>
    <t xml:space="preserve">    减排专项支出</t>
  </si>
  <si>
    <t xml:space="preserve">    清洁生产专项支出</t>
  </si>
  <si>
    <t xml:space="preserve">    其他污染减排支出</t>
  </si>
  <si>
    <t xml:space="preserve">  可再生能源(款)</t>
  </si>
  <si>
    <t xml:space="preserve">    可再生能源(项)</t>
  </si>
  <si>
    <t xml:space="preserve">  循环经济(款)</t>
  </si>
  <si>
    <t xml:space="preserve">    循环经济(项)</t>
  </si>
  <si>
    <t xml:space="preserve">  能源管理事务</t>
  </si>
  <si>
    <t xml:space="preserve">    能源预测预警</t>
  </si>
  <si>
    <t xml:space="preserve">    能源战略规划与实施</t>
  </si>
  <si>
    <t xml:space="preserve">    能源科技装备</t>
  </si>
  <si>
    <t xml:space="preserve">    能源行业管理</t>
  </si>
  <si>
    <t xml:space="preserve">    能源管理</t>
  </si>
  <si>
    <t xml:space="preserve">    石油储备发展管理</t>
  </si>
  <si>
    <t xml:space="preserve">    能源调查</t>
  </si>
  <si>
    <t xml:space="preserve">    农村电网建设</t>
  </si>
  <si>
    <t xml:space="preserve">    其他能源管理事务支出</t>
  </si>
  <si>
    <t xml:space="preserve">  其他节能环保支出(款)</t>
  </si>
  <si>
    <t xml:space="preserve">    其他节能环保支出(项)</t>
  </si>
  <si>
    <t>城乡社区支出</t>
  </si>
  <si>
    <t xml:space="preserve">  城乡社区管理事务</t>
  </si>
  <si>
    <t xml:space="preserve">    城管执法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</si>
  <si>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</si>
  <si>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</si>
  <si>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</si>
  <si>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住宅建设与房地产市场监管</t>
  </si>
  <si>
    <t xml:space="preserve">    执业资格注册、资质审查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</si>
  <si>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</si>
  <si>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</si>
  <si>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</si>
  <si>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</si>
  <si>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</si>
  <si>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</si>
  <si>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</si>
  <si>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</si>
  <si>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</si>
  <si>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</si>
  <si>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</si>
  <si>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</si>
  <si>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>农林水支出</t>
  </si>
  <si>
    <t xml:space="preserve">  农业</t>
  </si>
  <si>
    <t xml:space="preserve">    农垦运行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</si>
  <si>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</si>
  <si>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</si>
  <si>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</si>
  <si>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</si>
  <si>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</si>
  <si>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农业行业业务管理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</si>
  <si>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</si>
  <si>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</si>
  <si>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</si>
  <si>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</si>
  <si>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农业生产支持补贴</t>
  </si>
  <si>
    <t xml:space="preserve">    农业组织化与产业化经营</t>
  </si>
  <si>
    <t xml:space="preserve">    农产品加工与促销</t>
  </si>
  <si>
    <t xml:space="preserve">    农村公益事业</t>
  </si>
  <si>
    <t xml:space="preserve">    农业资源保护修复与利用</t>
  </si>
  <si>
    <t xml:space="preserve">    农村道路建设</t>
  </si>
  <si>
    <t xml:space="preserve">    成品油价格改革对渔业的补贴</t>
  </si>
  <si>
    <t xml:space="preserve">    对高校毕业生到基层任职补助</t>
  </si>
  <si>
    <t xml:space="preserve">    其他农业支出</t>
  </si>
  <si>
    <t xml:space="preserve">  林业和草原</t>
  </si>
  <si>
    <t xml:space="preserve">    事业机构</t>
  </si>
  <si>
    <t xml:space="preserve">    森林培育</t>
  </si>
  <si>
    <t xml:space="preserve">    技术推广与转化</t>
  </si>
  <si>
    <t xml:space="preserve">    森林资源管理</t>
  </si>
  <si>
    <t xml:space="preserve">    森林生态效益补偿</t>
  </si>
  <si>
    <t xml:space="preserve">    自然保护区等管理</t>
  </si>
  <si>
    <t xml:space="preserve">    动植物保护</t>
  </si>
  <si>
    <t xml:space="preserve">    湿地保护</t>
  </si>
  <si>
    <t xml:space="preserve">    执法与监督</t>
  </si>
  <si>
    <t xml:space="preserve">    防沙治沙</t>
  </si>
  <si>
    <t xml:space="preserve">    对外合作与交流</t>
  </si>
  <si>
    <t xml:space="preserve">    产业化管理</t>
  </si>
  <si>
    <t xml:space="preserve">    信息管理</t>
  </si>
  <si>
    <t xml:space="preserve">    林区公共支出</t>
  </si>
  <si>
    <t xml:space="preserve">    贷款贴息</t>
  </si>
  <si>
    <t xml:space="preserve">    成品油价格改革对林业的补贴</t>
  </si>
  <si>
    <t xml:space="preserve">    防灾减灾</t>
  </si>
  <si>
    <t xml:space="preserve">    国家公园</t>
  </si>
  <si>
    <t xml:space="preserve">    草原管理</t>
  </si>
  <si>
    <t xml:space="preserve">    行业业务管理</t>
  </si>
  <si>
    <t xml:space="preserve">    其他林业和草原支出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</si>
  <si>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</si>
  <si>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</si>
  <si>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</si>
  <si>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</si>
  <si>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长江黄河等流域管理</t>
  </si>
  <si>
    <t xml:space="preserve">    水利前期工作</t>
  </si>
  <si>
    <t xml:space="preserve">    水利执法监督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</si>
  <si>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</si>
  <si>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</si>
  <si>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</si>
  <si>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</si>
  <si>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防汛</t>
  </si>
  <si>
    <t xml:space="preserve">    抗旱</t>
  </si>
  <si>
    <t xml:space="preserve">    农田水利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</si>
  <si>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</si>
  <si>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</si>
  <si>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</si>
  <si>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大中型水库移民后期扶持专项支出</t>
  </si>
  <si>
    <t xml:space="preserve">    水利安全监督</t>
  </si>
  <si>
    <t xml:space="preserve">    水利建设移民支出</t>
  </si>
  <si>
    <t xml:space="preserve">    农村人畜饮水</t>
  </si>
  <si>
    <t xml:space="preserve">    其他水利支出</t>
  </si>
  <si>
    <t xml:space="preserve">  南水北调</t>
  </si>
  <si>
    <t xml:space="preserve">    南水北调工程建设</t>
  </si>
  <si>
    <t xml:space="preserve">    政策研究与信息管理</t>
  </si>
  <si>
    <t xml:space="preserve">    工程稽查</t>
  </si>
  <si>
    <t xml:space="preserve">    前期工作</t>
  </si>
  <si>
    <t xml:space="preserve">    南水北调技术推广</t>
  </si>
  <si>
    <t xml:space="preserve">    环境、移民及水资源管理与保护</t>
  </si>
  <si>
    <t xml:space="preserve">    其他南水北调支出</t>
  </si>
  <si>
    <t xml:space="preserve">  扶贫</t>
  </si>
  <si>
    <t xml:space="preserve">    农村基础设施建设</t>
  </si>
  <si>
    <t xml:space="preserve">    生产发展</t>
  </si>
  <si>
    <t xml:space="preserve">    社会发展</t>
  </si>
  <si>
    <t xml:space="preserve">    扶贫贷款奖补和贴息</t>
  </si>
  <si>
    <t xml:space="preserve">    “三西”农业建设专项补助</t>
  </si>
  <si>
    <t xml:space="preserve">    扶贫事业机构</t>
  </si>
  <si>
    <t xml:space="preserve">    其他扶贫支出</t>
  </si>
  <si>
    <t xml:space="preserve">  农业综合开发</t>
  </si>
  <si>
    <t xml:space="preserve">    土地治理</t>
  </si>
  <si>
    <t xml:space="preserve">    产业化发展</t>
  </si>
  <si>
    <t xml:space="preserve">    创新示范</t>
  </si>
  <si>
    <t xml:space="preserve">    其他农业综合开发支出</t>
  </si>
  <si>
    <t xml:space="preserve">  农村综合改革</t>
  </si>
  <si>
    <t xml:space="preserve">    对村级一事一议的补助</t>
  </si>
  <si>
    <t xml:space="preserve">    国有农场办社会职能改革补助</t>
  </si>
  <si>
    <t xml:space="preserve">    对村民委员会和村党支部的补助</t>
  </si>
  <si>
    <t xml:space="preserve">    对村集体经济组织的补助</t>
  </si>
  <si>
    <t xml:space="preserve">    农村综合改革示范试点补助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</si>
  <si>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</si>
  <si>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</si>
  <si>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</si>
  <si>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涉农贷款增量奖励</t>
  </si>
  <si>
    <t xml:space="preserve">    农业保险保费补贴</t>
  </si>
  <si>
    <t xml:space="preserve">    创业担保贷款贴息</t>
  </si>
  <si>
    <t xml:space="preserve">    补充创业担保贷款基金</t>
  </si>
  <si>
    <t xml:space="preserve">    其他普惠金融发展支出</t>
  </si>
  <si>
    <t xml:space="preserve">  目标价格补贴</t>
  </si>
  <si>
    <t xml:space="preserve">    棉花目标价格补贴</t>
  </si>
  <si>
    <t xml:space="preserve">    其他目标价格补贴</t>
  </si>
  <si>
    <t xml:space="preserve">  其他农林水支出(款)</t>
  </si>
  <si>
    <t xml:space="preserve">    化解其他公益性乡村债务支出</t>
  </si>
  <si>
    <t xml:space="preserve">    其他农林水支出(项)</t>
  </si>
  <si>
    <t>交通运输支出</t>
  </si>
  <si>
    <t xml:space="preserve">  公路水路运输</t>
  </si>
  <si>
    <t xml:space="preserve">    公路建设</t>
  </si>
  <si>
    <t xml:space="preserve">    公路养护</t>
  </si>
  <si>
    <t xml:space="preserve">    交通运输信息化建设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</si>
  <si>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</si>
  <si>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</si>
  <si>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</si>
  <si>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公路和运输技术标准化建设</t>
  </si>
  <si>
    <t xml:space="preserve">    港口设施</t>
  </si>
  <si>
    <t xml:space="preserve">    航道维护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</si>
  <si>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</si>
  <si>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</si>
  <si>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</si>
  <si>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</si>
  <si>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</si>
  <si>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</si>
  <si>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</si>
  <si>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</si>
  <si>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取消政府还贷二级公路收费专项支出</t>
  </si>
  <si>
    <t xml:space="preserve">    其他公路水路运输支出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</si>
  <si>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</si>
  <si>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</si>
  <si>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</si>
  <si>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</si>
  <si>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</si>
  <si>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</si>
  <si>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</si>
  <si>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</si>
  <si>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</si>
  <si>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</si>
  <si>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</si>
  <si>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</si>
  <si>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</si>
  <si>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</si>
  <si>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成品油价格改革对交通运输的补贴</t>
  </si>
  <si>
    <t xml:space="preserve">    对城市公交的补贴</t>
  </si>
  <si>
    <t xml:space="preserve">    对农村道路客运的补贴</t>
  </si>
  <si>
    <t xml:space="preserve">    对出租车的补贴</t>
  </si>
  <si>
    <t xml:space="preserve">    成品油价格改革补贴其他支出</t>
  </si>
  <si>
    <t xml:space="preserve">  邮政业支出</t>
  </si>
  <si>
    <t xml:space="preserve">    邮政普遍服务与特殊服务</t>
  </si>
  <si>
    <t xml:space="preserve">    其他邮政业支出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</si>
  <si>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</si>
  <si>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</si>
  <si>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</si>
  <si>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 xml:space="preserve">    车辆购置税用于老旧汽车报废更新补贴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</si>
  <si>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</si>
  <si>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</si>
  <si>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</si>
  <si>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</si>
  <si>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>资源勘探信息等支出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</si>
  <si>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</si>
  <si>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</si>
  <si>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</si>
  <si>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</si>
  <si>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</si>
  <si>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</si>
  <si>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</si>
  <si>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制造业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</si>
  <si>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</si>
  <si>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</si>
  <si>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</si>
  <si>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</si>
  <si>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</si>
  <si>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</si>
  <si>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</si>
  <si>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</si>
  <si>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</si>
  <si>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</si>
  <si>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有色金属冶炼及压延加工业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</si>
  <si>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</si>
  <si>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</si>
  <si>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</si>
  <si>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工业和信息产业监管</t>
  </si>
  <si>
    <t xml:space="preserve">    战备应急</t>
  </si>
  <si>
    <t xml:space="preserve">    信息安全建设</t>
  </si>
  <si>
    <t xml:space="preserve">    专用通信</t>
  </si>
  <si>
    <t xml:space="preserve">    无线电监管</t>
  </si>
  <si>
    <t xml:space="preserve">    工业和信息产业战略研究与标准制定</t>
  </si>
  <si>
    <t xml:space="preserve">    工业和信息产业支持</t>
  </si>
  <si>
    <t xml:space="preserve">    电子专项工程</t>
  </si>
  <si>
    <t xml:space="preserve">    技术基础研究</t>
  </si>
  <si>
    <t xml:space="preserve">    其他工业和信息产业监管支出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</si>
  <si>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</si>
  <si>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</si>
  <si>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</si>
  <si>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</si>
  <si>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</si>
  <si>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</si>
  <si>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</si>
  <si>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  其他支持中小企业发展和管理支出</t>
  </si>
  <si>
    <t xml:space="preserve">  其他资源勘探信息等支出(款)</t>
  </si>
  <si>
    <t xml:space="preserve">    黄金事务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</si>
  <si>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</si>
  <si>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</si>
  <si>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</si>
  <si>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其他资源勘探信息等支出(项)</t>
  </si>
  <si>
    <t>商业服务业等支出</t>
  </si>
  <si>
    <t xml:space="preserve">  商业流通事务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</si>
  <si>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</si>
  <si>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</si>
  <si>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</si>
  <si>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</si>
  <si>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其他商业流通事务支出</t>
  </si>
  <si>
    <t xml:space="preserve">  涉外发展服务支出</t>
  </si>
  <si>
    <t xml:space="preserve">    外商投资环境建设补助资金</t>
  </si>
  <si>
    <t xml:space="preserve">    其他涉外发展服务支出</t>
  </si>
  <si>
    <t xml:space="preserve">  其他商业服务业等支出(款)</t>
  </si>
  <si>
    <t xml:space="preserve">    服务业基础设施建设</t>
  </si>
  <si>
    <t xml:space="preserve">    其他商业服务业等支出(项)</t>
  </si>
  <si>
    <t>金融支出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</si>
  <si>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</si>
  <si>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</si>
  <si>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</si>
  <si>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</si>
  <si>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</si>
  <si>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</si>
  <si>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</si>
  <si>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</si>
  <si>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</si>
  <si>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</si>
  <si>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</si>
  <si>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</si>
  <si>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</si>
  <si>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</si>
  <si>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</si>
  <si>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利息费用补贴支出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</si>
  <si>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</si>
  <si>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</si>
  <si>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</si>
  <si>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</si>
  <si>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</si>
  <si>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</si>
  <si>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</si>
  <si>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其他金融支出(项)</t>
  </si>
  <si>
    <t>援助其他地区支出</t>
  </si>
  <si>
    <t xml:space="preserve">  一般公共服务</t>
  </si>
  <si>
    <t xml:space="preserve">  教育</t>
  </si>
  <si>
    <t xml:space="preserve">  文化体育与传媒</t>
  </si>
  <si>
    <t xml:space="preserve">  医疗卫生</t>
  </si>
  <si>
    <t xml:space="preserve">  节能环保</t>
  </si>
  <si>
    <t xml:space="preserve">  交通运输</t>
  </si>
  <si>
    <t xml:space="preserve">  住房保障</t>
  </si>
  <si>
    <t xml:space="preserve">  其他支出</t>
  </si>
  <si>
    <t>自然资源海洋气象等支出</t>
  </si>
  <si>
    <t xml:space="preserve">  自然资源事务</t>
  </si>
  <si>
    <t xml:space="preserve">    自然资源规划及管理</t>
  </si>
  <si>
    <t xml:space="preserve">    土地资源调查</t>
  </si>
  <si>
    <t xml:space="preserve">    土地资源利用与保护</t>
  </si>
  <si>
    <t xml:space="preserve">    自然资源社会公益服务</t>
  </si>
  <si>
    <t xml:space="preserve">    自然资源行业业务管理</t>
  </si>
  <si>
    <t xml:space="preserve">    自然资源调查</t>
  </si>
  <si>
    <t xml:space="preserve">    国土整治</t>
  </si>
  <si>
    <t xml:space="preserve">    土地资源储备支出</t>
  </si>
  <si>
    <t xml:space="preserve">    地质矿产资源与环境调查</t>
  </si>
  <si>
    <t xml:space="preserve">    地质矿产资源利用与保护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</si>
  <si>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</si>
  <si>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</si>
  <si>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</si>
  <si>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其他自然资源事务支出</t>
  </si>
  <si>
    <t xml:space="preserve">  海洋管理事务</t>
  </si>
  <si>
    <t xml:space="preserve">    海域使用管理</t>
  </si>
  <si>
    <t xml:space="preserve">    海洋环境保护与监测</t>
  </si>
  <si>
    <t xml:space="preserve">    海洋调查评价</t>
  </si>
  <si>
    <t xml:space="preserve">    海洋权益维护</t>
  </si>
  <si>
    <t xml:space="preserve">    海洋执法监察</t>
  </si>
  <si>
    <t xml:space="preserve">    海洋防灾减灾</t>
  </si>
  <si>
    <t xml:space="preserve">    海洋卫星</t>
  </si>
  <si>
    <t xml:space="preserve">    极地考察</t>
  </si>
  <si>
    <t xml:space="preserve">    海洋矿产资源勘探研究</t>
  </si>
  <si>
    <t xml:space="preserve">    海港航标维护</t>
  </si>
  <si>
    <t xml:space="preserve">    海水淡化</t>
  </si>
  <si>
    <t xml:space="preserve">    无居民海岛使用金支出</t>
  </si>
  <si>
    <t xml:space="preserve">    海岛和海域保护</t>
  </si>
  <si>
    <t xml:space="preserve">    其他海洋管理事务支出</t>
  </si>
  <si>
    <t xml:space="preserve">  测绘事务</t>
  </si>
  <si>
    <t xml:space="preserve">    基础测绘</t>
  </si>
  <si>
    <t xml:space="preserve">    航空摄影</t>
  </si>
  <si>
    <t xml:space="preserve">    测绘工程建设</t>
  </si>
  <si>
    <t xml:space="preserve">    其他测绘事务支出</t>
  </si>
  <si>
    <t xml:space="preserve">  气象事务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</si>
  <si>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</si>
  <si>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</si>
  <si>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</si>
  <si>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</si>
  <si>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气象服务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</si>
  <si>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</si>
  <si>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</si>
  <si>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</si>
  <si>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</si>
  <si>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</si>
  <si>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</si>
  <si>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其他自然资源海洋气象等支出(款)</t>
  </si>
  <si>
    <t xml:space="preserve">    其他自然资源海洋气象等支出(项)</t>
  </si>
  <si>
    <t>住房保障支出</t>
  </si>
  <si>
    <t xml:space="preserve">  保障性安居工程支出</t>
  </si>
  <si>
    <t xml:space="preserve">    廉租住房</t>
  </si>
  <si>
    <t xml:space="preserve">    沉陷区治理</t>
  </si>
  <si>
    <t xml:space="preserve">    棚户区改造</t>
  </si>
  <si>
    <t xml:space="preserve">    少数民族地区游牧民定居工程</t>
  </si>
  <si>
    <t xml:space="preserve">    农村危房改造</t>
  </si>
  <si>
    <t xml:space="preserve">    公共租赁住房</t>
  </si>
  <si>
    <t xml:space="preserve">    保障性住房租金补贴</t>
  </si>
  <si>
    <t xml:space="preserve">    其他保障性安居工程支出</t>
  </si>
  <si>
    <t xml:space="preserve">  住房改革支出</t>
  </si>
  <si>
    <t xml:space="preserve">    住房公积金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</si>
  <si>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</si>
  <si>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</si>
  <si>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</si>
  <si>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</si>
  <si>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</si>
  <si>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</si>
  <si>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>粮油物资储备支出</t>
  </si>
  <si>
    <t xml:space="preserve">  粮油事务</t>
  </si>
  <si>
    <t xml:space="preserve">    粮食财务与审计支出</t>
  </si>
  <si>
    <t xml:space="preserve">    粮食信息统计</t>
  </si>
  <si>
    <t xml:space="preserve">    粮食专项业务活动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</si>
  <si>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</si>
  <si>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</si>
  <si>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</si>
  <si>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</si>
  <si>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粮食风险基金</t>
  </si>
  <si>
    <t xml:space="preserve">    粮油市场调控专项资金</t>
  </si>
  <si>
    <t xml:space="preserve">    其他粮油事务支出</t>
  </si>
  <si>
    <t xml:space="preserve">  物资事务</t>
  </si>
  <si>
    <t xml:space="preserve">    铁路专用线</t>
  </si>
  <si>
    <t xml:space="preserve">    护库武警和民兵支出</t>
  </si>
  <si>
    <t xml:space="preserve">    物资保管与保养</t>
  </si>
  <si>
    <t xml:space="preserve">    专项贷款利息</t>
  </si>
  <si>
    <t xml:space="preserve">    物资转移</t>
  </si>
  <si>
    <t xml:space="preserve">    物资轮换</t>
  </si>
  <si>
    <t xml:space="preserve">    仓库建设</t>
  </si>
  <si>
    <t xml:space="preserve">    仓库安防</t>
  </si>
  <si>
    <t xml:space="preserve">    其他物资事务支出</t>
  </si>
  <si>
    <t xml:space="preserve">  能源储备</t>
  </si>
  <si>
    <t xml:space="preserve">    石油储备</t>
  </si>
  <si>
    <t xml:space="preserve">    天然铀能源储备</t>
  </si>
  <si>
    <t xml:space="preserve">    煤炭储备</t>
  </si>
  <si>
    <t xml:space="preserve">    其他能源储备支出</t>
  </si>
  <si>
    <t xml:space="preserve">  粮油储备</t>
  </si>
  <si>
    <t xml:space="preserve">    储备粮油补贴</t>
  </si>
  <si>
    <t xml:space="preserve">    储备粮油差价补贴</t>
  </si>
  <si>
    <t xml:space="preserve">    储备粮(油)库建设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</si>
  <si>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</si>
  <si>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</si>
  <si>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</si>
  <si>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</si>
  <si>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</si>
  <si>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</si>
  <si>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</si>
  <si>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</si>
  <si>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</si>
  <si>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</si>
  <si>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</si>
  <si>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</si>
  <si>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</si>
  <si>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其他重要商品储备支出</t>
  </si>
  <si>
    <t>灾害防治及应急管理支出</t>
  </si>
  <si>
    <t xml:space="preserve">  应急管理事务</t>
  </si>
  <si>
    <t xml:space="preserve">    灾害风险防治</t>
  </si>
  <si>
    <t xml:space="preserve">    国务院安委会专项</t>
  </si>
  <si>
    <t xml:space="preserve">    安全监管</t>
  </si>
  <si>
    <t xml:space="preserve">    安全生产基础</t>
  </si>
  <si>
    <t xml:space="preserve">    应急救援</t>
  </si>
  <si>
    <t xml:space="preserve">    应急管理</t>
  </si>
  <si>
    <t xml:space="preserve">    其他应急管理支出</t>
  </si>
  <si>
    <t xml:space="preserve">  消防事务</t>
  </si>
  <si>
    <t xml:space="preserve">    消防应急救援</t>
  </si>
  <si>
    <t xml:space="preserve">    其他消防事务支出</t>
  </si>
  <si>
    <t xml:space="preserve">  森林消防事务</t>
  </si>
  <si>
    <t xml:space="preserve">    森林消防应急救援</t>
  </si>
  <si>
    <t xml:space="preserve">    其他森林消防事务支出</t>
  </si>
  <si>
    <t xml:space="preserve">  煤矿安全</t>
  </si>
  <si>
    <t xml:space="preserve">    煤矿安全监察事务</t>
  </si>
  <si>
    <t xml:space="preserve">    煤矿应急救援事务</t>
  </si>
  <si>
    <t xml:space="preserve">    其他煤矿安全支出</t>
  </si>
  <si>
    <t xml:space="preserve">  地震事务</t>
  </si>
  <si>
    <t xml:space="preserve">    地震监测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</si>
  <si>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</si>
  <si>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</si>
  <si>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</si>
  <si>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</si>
  <si>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</si>
  <si>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</si>
  <si>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</si>
  <si>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</si>
  <si>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自然灾害防治</t>
  </si>
  <si>
    <t xml:space="preserve">    地质灾害防治</t>
  </si>
  <si>
    <t xml:space="preserve">    森林草原防灾减灾</t>
  </si>
  <si>
    <t xml:space="preserve">    其他自然灾害防治支出</t>
  </si>
  <si>
    <t xml:space="preserve">  自然灾害救灾及恢复重建支出</t>
  </si>
  <si>
    <t xml:space="preserve">    中央自然灾害生活补助</t>
  </si>
  <si>
    <t xml:space="preserve">    地方自然灾害生活补助</t>
  </si>
  <si>
    <t xml:space="preserve">    自然灾害救灾补助</t>
  </si>
  <si>
    <t xml:space="preserve">    自然灾害灾后重建补助</t>
  </si>
  <si>
    <t xml:space="preserve">    其他自然灾害生活救助支出</t>
  </si>
  <si>
    <t xml:space="preserve">  其他灾害防治及应急管理支出</t>
  </si>
  <si>
    <t>其他支出(类)</t>
  </si>
  <si>
    <t xml:space="preserve">  其他支出(款)</t>
  </si>
  <si>
    <t xml:space="preserve">    其他支出(项)</t>
  </si>
  <si>
    <t>预备费</t>
  </si>
  <si>
    <t>债务付息支出</t>
  </si>
  <si>
    <t xml:space="preserve">  中央政府国内债务付息支出</t>
  </si>
  <si>
    <t xml:space="preserve">  中央政府国外债务付息支出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</si>
  <si>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</si>
  <si>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</si>
  <si>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</si>
  <si>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</si>
  <si>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</si>
  <si>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>债务发行费用支出</t>
  </si>
  <si>
    <t xml:space="preserve">  中央政府国内债务发行费用支出</t>
  </si>
  <si>
    <t xml:space="preserve">  中央政府国外债务发行费用支出</t>
  </si>
  <si>
    <t xml:space="preserve">  地方政府一般债务发行费用支出</t>
  </si>
  <si>
    <t>合计</t>
  </si>
  <si>
    <t>2020年一般公共预算本级支出决算表</t>
  </si>
  <si>
    <t>2020年崇阳县一般公共预算(基本)支出决算经济分类录入表</t>
  </si>
  <si>
    <t>单位:万元</t>
  </si>
  <si>
    <t>科目编码</t>
  </si>
  <si>
    <t>科目名称</t>
  </si>
  <si>
    <t>一般公共预算支出</t>
  </si>
  <si>
    <t>一般公共预算基本支出</t>
  </si>
  <si>
    <t>财政拨款列支数</t>
  </si>
  <si>
    <t>财政权责发生制列支数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</si>
  <si>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</si>
  <si>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</si>
  <si>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</si>
  <si>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</si>
  <si>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</si>
  <si>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</si>
  <si>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</si>
  <si>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</si>
  <si>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</si>
  <si>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</si>
  <si>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</si>
  <si>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</si>
  <si>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</si>
  <si>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</si>
  <si>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</si>
  <si>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</si>
  <si>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机关资本性支出(一)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</si>
  <si>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</si>
  <si>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</si>
  <si>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</si>
  <si>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</si>
  <si>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</si>
  <si>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</si>
  <si>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</si>
  <si>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机关资本性支出(二)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</si>
  <si>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</si>
  <si>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</si>
  <si>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</si>
  <si>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</si>
  <si>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</si>
  <si>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资本性支出(一)</t>
  </si>
  <si>
    <t xml:space="preserve">  资本性支出(二)</t>
  </si>
  <si>
    <t>对企业补助</t>
  </si>
  <si>
    <t xml:space="preserve">  费用补贴</t>
  </si>
  <si>
    <t xml:space="preserve">  利息补贴</t>
  </si>
  <si>
    <t xml:space="preserve">  其他对企业补助</t>
  </si>
  <si>
    <t>对企业资本性支出</t>
  </si>
  <si>
    <t xml:space="preserve">  对企业资本性支出(一)</t>
  </si>
  <si>
    <t xml:space="preserve">  对企业资本性支出(二)</t>
  </si>
  <si>
    <t>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</si>
  <si>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</si>
  <si>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</si>
  <si>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</si>
  <si>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</si>
  <si>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</si>
  <si>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对社会保障基金补助</t>
  </si>
  <si>
    <t xml:space="preserve">  对社会保险基金补助</t>
  </si>
  <si>
    <t>债务利息及费用支出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</si>
  <si>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</si>
  <si>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</si>
  <si>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</si>
  <si>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</si>
  <si>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其他支出</t>
  </si>
  <si>
    <t xml:space="preserve">  赠与</t>
  </si>
  <si>
    <t xml:space="preserve">  国家赔偿费用支出</t>
  </si>
  <si>
    <t xml:space="preserve">  对民间非营利组织和群众性自治组织补贴</t>
  </si>
  <si>
    <t>2020年度崇阳县一般公共预算转移性收支决算录入表</t>
  </si>
  <si>
    <t>预算调整数</t>
  </si>
  <si>
    <t>决 算 数</t>
  </si>
  <si>
    <t>一般公共预算收入</t>
  </si>
  <si>
    <t>上级补助收入</t>
  </si>
  <si>
    <t>补助下级支出</t>
  </si>
  <si>
    <t xml:space="preserve">  返还性收入</t>
  </si>
  <si>
    <t xml:space="preserve">  返还性支出</t>
  </si>
  <si>
    <t xml:space="preserve">    所得税基数返还收入</t>
  </si>
  <si>
    <t xml:space="preserve">    所得税基数返还支出</t>
  </si>
  <si>
    <t xml:space="preserve">    成品油税费改革税收返还收入</t>
  </si>
  <si>
    <t xml:space="preserve">    成品油税费改革税收返还支出</t>
  </si>
  <si>
    <t xml:space="preserve">    增值税税收返还收入</t>
  </si>
  <si>
    <t xml:space="preserve">    增值税税收返还支出</t>
  </si>
  <si>
    <t xml:space="preserve">    消费税税收返还收入</t>
  </si>
  <si>
    <t xml:space="preserve">    消费税税收返还支出</t>
  </si>
  <si>
    <t xml:space="preserve">    增值税“五五分享”税收返还收入</t>
  </si>
  <si>
    <t xml:space="preserve">    增值税“五五分享”税收返还支出</t>
  </si>
  <si>
    <t xml:space="preserve">    其他返还性收入</t>
  </si>
  <si>
    <t xml:space="preserve">    其他返还性支出</t>
  </si>
  <si>
    <t xml:space="preserve">  一般性转移支付收入</t>
  </si>
  <si>
    <t xml:space="preserve">  一般性转移支付支出</t>
  </si>
  <si>
    <t xml:space="preserve">    体制补助收入</t>
  </si>
  <si>
    <t xml:space="preserve">    体制补助支出</t>
  </si>
  <si>
    <t xml:space="preserve">    均衡性转移支付收入</t>
  </si>
  <si>
    <t xml:space="preserve">    均衡性转移支付支出</t>
  </si>
  <si>
    <t xml:space="preserve">    县级基本财力保障机制奖补资金收入</t>
  </si>
  <si>
    <t xml:space="preserve">    县级基本财力保障机制奖补资金支出</t>
  </si>
  <si>
    <t xml:space="preserve">    结算补助收入</t>
  </si>
  <si>
    <t xml:space="preserve">    结算补助支出</t>
  </si>
  <si>
    <t xml:space="preserve">    资源枯竭型城市转移支付补助收入</t>
  </si>
  <si>
    <t xml:space="preserve">    资源枯竭型城市转移支付补助支出</t>
  </si>
  <si>
    <t xml:space="preserve">    企业事业单位划转补助收入</t>
  </si>
  <si>
    <t xml:space="preserve">    企业事业单位划转补助支出</t>
  </si>
  <si>
    <t xml:space="preserve">    产粮(油)大县奖励资金收入</t>
  </si>
  <si>
    <t xml:space="preserve">    产粮(油)大县奖励资金支出</t>
  </si>
  <si>
    <t xml:space="preserve">    重点生态功能区转移支付收入</t>
  </si>
  <si>
    <t xml:space="preserve">    重点生态功能区转移支付支出</t>
  </si>
  <si>
    <t xml:space="preserve">    固定数额补助收入</t>
  </si>
  <si>
    <t xml:space="preserve">    固定数额补助支出</t>
  </si>
  <si>
    <t xml:space="preserve">    革命老区转移支付收入</t>
  </si>
  <si>
    <t xml:space="preserve">    革命老区转移支付支出</t>
  </si>
  <si>
    <t xml:space="preserve">    民族地区转移支付收入</t>
  </si>
  <si>
    <t xml:space="preserve">    民族地区转移支付支出</t>
  </si>
  <si>
    <t xml:space="preserve">    边境地区转移支付收入</t>
  </si>
  <si>
    <t xml:space="preserve">    边境地区转移支付支出</t>
  </si>
  <si>
    <t xml:space="preserve">    贫困地区转移支付收入</t>
  </si>
  <si>
    <t xml:space="preserve">    贫困地区转移支付支出</t>
  </si>
  <si>
    <t xml:space="preserve">    一般公共服务共同财政事权转移支付收入  </t>
  </si>
  <si>
    <t xml:space="preserve">    一般公共服务共同财政事权转移支付支出  </t>
  </si>
  <si>
    <t xml:space="preserve">    外交共同财政事权转移支付收入  </t>
  </si>
  <si>
    <t xml:space="preserve">    外交共同财政事权转移支付支出 </t>
  </si>
  <si>
    <t xml:space="preserve">    国防共同财政事权转移支付收入  </t>
  </si>
  <si>
    <t xml:space="preserve">    国防共同财政事权转移支付支出 </t>
  </si>
  <si>
    <t xml:space="preserve">    公共安全共同财政事权转移支付收入  </t>
  </si>
  <si>
    <t xml:space="preserve">    公共安全共同财政事权转移支付支出 </t>
  </si>
  <si>
    <t xml:space="preserve">    教育共同财政事权转移支付收入  </t>
  </si>
  <si>
    <t xml:space="preserve">    教育共同财政事权转移支付支出 </t>
  </si>
  <si>
    <t xml:space="preserve">    科学技术共同财政事权转移支付收入  </t>
  </si>
  <si>
    <t xml:space="preserve">    科学技术共同财政事权转移支付支出  </t>
  </si>
  <si>
    <t xml:space="preserve">    文化旅游体育与传媒共同财政事权转移支付收入  </t>
  </si>
  <si>
    <t xml:space="preserve">    文化旅游体育与传媒共同财政事权转移支付支出  </t>
  </si>
  <si>
    <t xml:space="preserve">    社会保障和就业共同财政事权转移支付收入  </t>
  </si>
  <si>
    <t xml:space="preserve">    社会保障和就业共同财政事权转移支付支出 </t>
  </si>
  <si>
    <t xml:space="preserve">    医疗卫生共同财政事权转移支付收入  </t>
  </si>
  <si>
    <t xml:space="preserve">    医疗卫生共同财政事权转移支付支出  </t>
  </si>
  <si>
    <t xml:space="preserve">    节能环保共同财政事权转移支付收入  </t>
  </si>
  <si>
    <t xml:space="preserve">    节能环保共同财政事权转移支付支出</t>
  </si>
  <si>
    <t xml:space="preserve">    城乡社区共同财政事权转移支付收入  </t>
  </si>
  <si>
    <t xml:space="preserve">    城乡社区共同财政事权转移支付支出</t>
  </si>
  <si>
    <t xml:space="preserve">    农林水共同财政事权转移支付收入  </t>
  </si>
  <si>
    <t xml:space="preserve">    农林水共同财政事权转移支付支出</t>
  </si>
  <si>
    <t xml:space="preserve">    交通运输共同财政事权转移支付收入  </t>
  </si>
  <si>
    <t xml:space="preserve">    交通运输共同财政事权转移支付支出 </t>
  </si>
  <si>
    <t xml:space="preserve">    资源勘探信息等共同财政事权转移支付收入  </t>
  </si>
  <si>
    <t xml:space="preserve">    资源勘探信息等共同财政事权转移支付支出 </t>
  </si>
  <si>
    <t xml:space="preserve">    商业服务业等共同财政事权转移支付收入  </t>
  </si>
  <si>
    <t xml:space="preserve">    商业服务业等共同财政事权转移支付支出</t>
  </si>
  <si>
    <t xml:space="preserve">    金融共同财政事权转移支付收入  </t>
  </si>
  <si>
    <t xml:space="preserve">    金融共同财政事权转移支付支出 </t>
  </si>
  <si>
    <t xml:space="preserve">    自然资源海洋气象等共同财政事权转移支付收入  </t>
  </si>
  <si>
    <t xml:space="preserve">    自然资源海洋气象等共同财政事权转移支付支出  </t>
  </si>
  <si>
    <t xml:space="preserve">    住房保障共同财政事权转移支付收入  </t>
  </si>
  <si>
    <t xml:space="preserve">    住房保障共同财政事权转移支付支出</t>
  </si>
  <si>
    <t xml:space="preserve">    粮油物资储备共同财政事权转移支付收入  </t>
  </si>
  <si>
    <t xml:space="preserve">    粮油物资储备共同财政事权转移支付支出</t>
  </si>
  <si>
    <t xml:space="preserve">    灾害防治及应急管理共同财政事权转移支付收入  </t>
  </si>
  <si>
    <t xml:space="preserve">    灾害防治及应急管理共同财政事权转移支付支出  </t>
  </si>
  <si>
    <t xml:space="preserve">    其他共同财政事权转移支付收入  </t>
  </si>
  <si>
    <t xml:space="preserve">    其他共同财政事权转移支付支出 </t>
  </si>
  <si>
    <t xml:space="preserve">    其他一般性转移支付收入</t>
  </si>
  <si>
    <t xml:space="preserve">    其他一般性转移支付支出</t>
  </si>
  <si>
    <t xml:space="preserve">  专项转移支付收入</t>
  </si>
  <si>
    <t xml:space="preserve">  专项转移支付支出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</si>
  <si>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</si>
  <si>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</si>
  <si>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</si>
  <si>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</si>
  <si>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</si>
  <si>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</si>
  <si>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</si>
  <si>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社会保障和就业</t>
  </si>
  <si>
    <t xml:space="preserve">    卫生健康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</si>
  <si>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</si>
  <si>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</si>
  <si>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</si>
  <si>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</si>
  <si>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</si>
  <si>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</si>
  <si>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</si>
  <si>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自然资源海洋气象等</t>
  </si>
  <si>
    <t xml:space="preserve">    住房保障</t>
  </si>
  <si>
    <t xml:space="preserve">    粮油物资储备</t>
  </si>
  <si>
    <t xml:space="preserve">    灾害防治及应急管理</t>
  </si>
  <si>
    <t>下级上解收入</t>
  </si>
  <si>
    <t>上解上级支出</t>
  </si>
  <si>
    <t xml:space="preserve">  体制上解收入</t>
  </si>
  <si>
    <t xml:space="preserve">  体制上解支出</t>
  </si>
  <si>
    <t xml:space="preserve">  专项上解收入</t>
  </si>
  <si>
    <t xml:space="preserve">  专项上解支出</t>
  </si>
  <si>
    <t>待偿债置换一般债券上年结余</t>
  </si>
  <si>
    <t>上年结余</t>
  </si>
  <si>
    <t xml:space="preserve">调入资金   </t>
  </si>
  <si>
    <t>调出资金</t>
  </si>
  <si>
    <t xml:space="preserve">  从政府性基金预算调入</t>
  </si>
  <si>
    <t xml:space="preserve">  从抗疫特别国债调入</t>
  </si>
  <si>
    <t xml:space="preserve">  从国有资本经营预算调入</t>
  </si>
  <si>
    <t xml:space="preserve">  从其他资金调入</t>
  </si>
  <si>
    <t>债务收入</t>
  </si>
  <si>
    <t>债务还本支出</t>
  </si>
  <si>
    <t xml:space="preserve">  地方政府债务收入</t>
  </si>
  <si>
    <t xml:space="preserve">  地方政府一般债务还本支出</t>
  </si>
  <si>
    <t xml:space="preserve">    一般债务收入</t>
  </si>
  <si>
    <t xml:space="preserve">    地方政府一般债券还本支出</t>
  </si>
  <si>
    <t xml:space="preserve">      地方政府一般债券收入</t>
  </si>
  <si>
    <t xml:space="preserve">    地方政府向外国政府借款还本支出</t>
  </si>
  <si>
    <t xml:space="preserve">      地方政府向外国政府借款收入</t>
  </si>
  <si>
    <t xml:space="preserve">    地方政府向国际组织借款还本支出</t>
  </si>
  <si>
    <t xml:space="preserve">      地方政府向国际组织借款收入</t>
  </si>
  <si>
    <t xml:space="preserve">    地方政府其他一般债务还本支出</t>
  </si>
  <si>
    <t xml:space="preserve">      地方政府其他一般债务收入</t>
  </si>
  <si>
    <t>债务转贷收入</t>
  </si>
  <si>
    <t>债务转贷支出</t>
  </si>
  <si>
    <t xml:space="preserve">  地方政府一般债务转贷收入</t>
  </si>
  <si>
    <t xml:space="preserve">  地方政府一般债券转贷支出</t>
  </si>
  <si>
    <t xml:space="preserve">    地方政府一般债券转贷收入</t>
  </si>
  <si>
    <t xml:space="preserve">  地方政府向外国政府借款转贷支出</t>
  </si>
  <si>
    <t xml:space="preserve">    地方政府向外国政府借款转贷收入</t>
  </si>
  <si>
    <t xml:space="preserve">  地方政府向国际组织借款转贷支出</t>
  </si>
  <si>
    <t xml:space="preserve">    地方政府向国际组织借款转贷收入</t>
  </si>
  <si>
    <t xml:space="preserve">  地方政府其他一般债务转贷支出</t>
  </si>
  <si>
    <t xml:space="preserve">    地方政府其他一般债务转贷收入</t>
  </si>
  <si>
    <t>国债转贷收入</t>
  </si>
  <si>
    <t>补充预算周转金</t>
  </si>
  <si>
    <t>国债转贷资金上年结余</t>
  </si>
  <si>
    <t>拨付国债转贷资金数</t>
  </si>
  <si>
    <t>国债转贷转补助数</t>
  </si>
  <si>
    <t>国债转贷资金结余</t>
  </si>
  <si>
    <t>动用预算稳定调节基金</t>
  </si>
  <si>
    <t>安排预算稳定调节基金</t>
  </si>
  <si>
    <t>接受其他地区援助收入</t>
  </si>
  <si>
    <t xml:space="preserve">  接受其他省(自治区、直辖市、计划单列市)援助收入</t>
  </si>
  <si>
    <t xml:space="preserve">  援助其他省(自治区、直辖市、计划单列市)支出</t>
  </si>
  <si>
    <t xml:space="preserve">  接受省内其他地市(区)援助收入</t>
  </si>
  <si>
    <t xml:space="preserve">  援助省内其他地市(区)支出</t>
  </si>
  <si>
    <t xml:space="preserve">  接受市内其他县市(区)援助收入</t>
  </si>
  <si>
    <t xml:space="preserve">  援助市内其他县市(区)支出</t>
  </si>
  <si>
    <t>省补助计划单列市收入</t>
  </si>
  <si>
    <t>计划单列市上解省支出</t>
  </si>
  <si>
    <t>计划单列市上解省收入</t>
  </si>
  <si>
    <t>省补助计划单列市支出</t>
  </si>
  <si>
    <t>待偿债置换一般债券结余</t>
  </si>
  <si>
    <t>年终结余</t>
  </si>
  <si>
    <t>减:结转下年的支出</t>
  </si>
  <si>
    <t>净结余</t>
  </si>
  <si>
    <t>收  入  总  计</t>
  </si>
  <si>
    <t>支  出  总  计</t>
  </si>
  <si>
    <t>2020年专项转移支付支出情况表</t>
  </si>
  <si>
    <t>地区</t>
  </si>
  <si>
    <t>201.一般公共服务</t>
  </si>
  <si>
    <t>203.国防支出</t>
  </si>
  <si>
    <t>204.公共安全</t>
  </si>
  <si>
    <t>205.教育</t>
  </si>
  <si>
    <t>206.科学技术</t>
  </si>
  <si>
    <t>207.文化体育与传媒</t>
  </si>
  <si>
    <t>208.社会保障和就业</t>
  </si>
  <si>
    <t>210.医疗卫生与计划生育支出</t>
  </si>
  <si>
    <t>211.节能环保</t>
  </si>
  <si>
    <t>212.城乡社区支出</t>
  </si>
  <si>
    <t>213.农林水事务</t>
  </si>
  <si>
    <t>214.交通运输</t>
  </si>
  <si>
    <t>215.资源勘探信息等支出</t>
  </si>
  <si>
    <t>216.商业服务业等事务</t>
  </si>
  <si>
    <t>217.金融监管等事务支出</t>
  </si>
  <si>
    <t>219.援助其他地区支出</t>
  </si>
  <si>
    <t>220.国土资源气象等事务</t>
  </si>
  <si>
    <t xml:space="preserve">221.住房保障支出
</t>
  </si>
  <si>
    <t>222.粮油物资储备事务</t>
  </si>
  <si>
    <t>224.灾害防治及应急管理支出</t>
  </si>
  <si>
    <t>227.预备费</t>
  </si>
  <si>
    <t>229.其他支出</t>
  </si>
  <si>
    <t>崇阳县</t>
  </si>
  <si>
    <t>2020年专项转移支付分地区公开表</t>
  </si>
  <si>
    <t>肖岭乡</t>
  </si>
  <si>
    <t>沙坪镇</t>
  </si>
  <si>
    <t>石城镇</t>
  </si>
  <si>
    <t xml:space="preserve">桂花泉镇 </t>
  </si>
  <si>
    <t>青山镇</t>
  </si>
  <si>
    <t>高枧乡</t>
  </si>
  <si>
    <t>金塘镇</t>
  </si>
  <si>
    <t>港口乡</t>
  </si>
  <si>
    <t>铜钟乡</t>
  </si>
  <si>
    <t>路口镇</t>
  </si>
  <si>
    <t>白霓镇</t>
  </si>
  <si>
    <t>天城镇</t>
  </si>
  <si>
    <t xml:space="preserve">      一般公共服务</t>
  </si>
  <si>
    <t xml:space="preserve">      外交</t>
  </si>
  <si>
    <t xml:space="preserve">      国防</t>
  </si>
  <si>
    <t xml:space="preserve">      公共安全</t>
  </si>
  <si>
    <t xml:space="preserve">      教育</t>
  </si>
  <si>
    <t xml:space="preserve">      科学技术</t>
  </si>
  <si>
    <t xml:space="preserve">      文化体育与传媒</t>
  </si>
  <si>
    <t xml:space="preserve">      社会保障和就业</t>
  </si>
  <si>
    <t xml:space="preserve">      医疗卫生与计划生育</t>
  </si>
  <si>
    <t xml:space="preserve">      节能环保</t>
  </si>
  <si>
    <t xml:space="preserve">      城乡社区</t>
  </si>
  <si>
    <t xml:space="preserve">      农林水</t>
  </si>
  <si>
    <t xml:space="preserve">      交通运输</t>
  </si>
  <si>
    <t xml:space="preserve">      资源勘探信息等</t>
  </si>
  <si>
    <t xml:space="preserve">      商业服务业等</t>
  </si>
  <si>
    <t xml:space="preserve">      金融</t>
  </si>
  <si>
    <t xml:space="preserve">      国土海洋气象等</t>
  </si>
  <si>
    <t xml:space="preserve">      住房保障</t>
  </si>
  <si>
    <t xml:space="preserve">      粮油物资储备</t>
  </si>
  <si>
    <t xml:space="preserve">      其他支出</t>
  </si>
  <si>
    <t>2020年专项转移支付分项目公开表</t>
  </si>
  <si>
    <t xml:space="preserve">    灾害防治及应急管理支出</t>
  </si>
  <si>
    <t>崇阳县2020年一般债务限额和余额情况表</t>
  </si>
  <si>
    <t xml:space="preserve">地区编码
</t>
  </si>
  <si>
    <t xml:space="preserve">地区名称
</t>
  </si>
  <si>
    <t xml:space="preserve">一般债务			
</t>
  </si>
  <si>
    <t xml:space="preserve">年初债务余额
</t>
  </si>
  <si>
    <t xml:space="preserve">期末债务余额
</t>
  </si>
  <si>
    <t xml:space="preserve">年度限额
</t>
  </si>
  <si>
    <t xml:space="preserve">限额使用比例%
</t>
  </si>
  <si>
    <t>421223</t>
  </si>
</sst>
</file>

<file path=xl/styles.xml><?xml version="1.0" encoding="utf-8"?>
<styleSheet xmlns="http://schemas.openxmlformats.org/spreadsheetml/2006/main">
  <numFmts count="4">
    <numFmt numFmtId="176" formatCode="#,##0.00_ ;\-#,##0.00;;"/>
    <numFmt numFmtId="177" formatCode="#,##0_ "/>
    <numFmt numFmtId="178" formatCode="0_ "/>
    <numFmt numFmtId="179" formatCode="0.0_ "/>
  </numFmts>
  <fonts count="19">
    <font>
      <sz val="10"/>
      <color theme="1"/>
      <name val="仿宋"/>
      <charset val="134"/>
    </font>
    <font>
      <b/>
      <sz val="14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4"/>
      <color theme="1"/>
      <name val="仿宋"/>
      <family val="3"/>
      <charset val="134"/>
    </font>
    <font>
      <sz val="12"/>
      <name val="黑体"/>
      <family val="3"/>
      <charset val="134"/>
    </font>
    <font>
      <sz val="10"/>
      <name val="仿宋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sz val="12"/>
      <color rgb="FFFF0000"/>
      <name val="宋体"/>
      <family val="3"/>
      <charset val="134"/>
    </font>
    <font>
      <b/>
      <sz val="16"/>
      <name val="黑体"/>
      <family val="3"/>
      <charset val="134"/>
    </font>
    <font>
      <sz val="9"/>
      <name val="宋体"/>
      <family val="3"/>
      <charset val="134"/>
    </font>
    <font>
      <sz val="10"/>
      <color rgb="FFFF0000"/>
      <name val="宋体"/>
      <family val="3"/>
      <charset val="134"/>
    </font>
    <font>
      <sz val="9"/>
      <name val="仿宋"/>
      <family val="3"/>
      <charset val="134"/>
    </font>
    <font>
      <sz val="12"/>
      <name val="仿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mediumGray">
        <fgColor indexed="9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0" fillId="0" borderId="0" xfId="0" applyAlignment="1"/>
    <xf numFmtId="0" fontId="4" fillId="0" borderId="4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2" fillId="2" borderId="4" xfId="0" applyNumberFormat="1" applyFont="1" applyFill="1" applyBorder="1" applyAlignment="1" applyProtection="1">
      <alignment horizontal="left" vertical="center"/>
    </xf>
    <xf numFmtId="176" fontId="2" fillId="2" borderId="4" xfId="0" applyNumberFormat="1" applyFont="1" applyFill="1" applyBorder="1" applyAlignment="1" applyProtection="1">
      <alignment horizontal="right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3" fontId="9" fillId="0" borderId="4" xfId="0" applyNumberFormat="1" applyFont="1" applyFill="1" applyBorder="1" applyAlignment="1" applyProtection="1">
      <alignment horizontal="center" vertical="center"/>
    </xf>
    <xf numFmtId="3" fontId="9" fillId="0" borderId="4" xfId="0" applyNumberFormat="1" applyFont="1" applyFill="1" applyBorder="1" applyAlignment="1" applyProtection="1">
      <alignment horizontal="right" vertical="center"/>
    </xf>
    <xf numFmtId="3" fontId="9" fillId="0" borderId="4" xfId="0" applyNumberFormat="1" applyFont="1" applyFill="1" applyBorder="1" applyAlignment="1" applyProtection="1">
      <alignment vertical="center"/>
    </xf>
    <xf numFmtId="3" fontId="9" fillId="3" borderId="4" xfId="0" applyNumberFormat="1" applyFont="1" applyFill="1" applyBorder="1" applyAlignment="1" applyProtection="1">
      <alignment horizontal="right" vertical="center"/>
    </xf>
    <xf numFmtId="0" fontId="9" fillId="0" borderId="4" xfId="0" applyNumberFormat="1" applyFont="1" applyFill="1" applyBorder="1" applyAlignment="1" applyProtection="1">
      <alignment vertical="center"/>
    </xf>
    <xf numFmtId="3" fontId="10" fillId="0" borderId="4" xfId="0" applyNumberFormat="1" applyFont="1" applyFill="1" applyBorder="1" applyAlignment="1" applyProtection="1">
      <alignment horizontal="center" vertical="center"/>
    </xf>
    <xf numFmtId="0" fontId="10" fillId="0" borderId="4" xfId="0" applyFont="1" applyFill="1" applyBorder="1" applyAlignment="1">
      <alignment vertical="center"/>
    </xf>
    <xf numFmtId="3" fontId="10" fillId="0" borderId="4" xfId="0" applyNumberFormat="1" applyFont="1" applyFill="1" applyBorder="1" applyAlignment="1" applyProtection="1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6" xfId="0" applyFont="1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177" fontId="0" fillId="0" borderId="4" xfId="0" applyNumberFormat="1" applyFont="1" applyBorder="1">
      <alignment vertical="center"/>
    </xf>
    <xf numFmtId="177" fontId="0" fillId="0" borderId="4" xfId="0" applyNumberFormat="1" applyBorder="1">
      <alignment vertical="center"/>
    </xf>
    <xf numFmtId="0" fontId="0" fillId="0" borderId="0" xfId="0" applyFont="1" applyAlignment="1">
      <alignment horizontal="center" vertical="center"/>
    </xf>
    <xf numFmtId="0" fontId="11" fillId="0" borderId="0" xfId="0" applyFont="1" applyFill="1" applyBorder="1" applyAlignment="1"/>
    <xf numFmtId="0" fontId="4" fillId="0" borderId="4" xfId="0" applyNumberFormat="1" applyFont="1" applyFill="1" applyBorder="1" applyAlignment="1" applyProtection="1">
      <alignment vertical="center"/>
    </xf>
    <xf numFmtId="177" fontId="9" fillId="0" borderId="4" xfId="0" applyNumberFormat="1" applyFont="1" applyFill="1" applyBorder="1" applyAlignment="1" applyProtection="1">
      <alignment vertical="center"/>
    </xf>
    <xf numFmtId="177" fontId="9" fillId="0" borderId="4" xfId="0" applyNumberFormat="1" applyFont="1" applyFill="1" applyBorder="1" applyAlignment="1" applyProtection="1">
      <alignment horizontal="right" vertical="center"/>
    </xf>
    <xf numFmtId="177" fontId="10" fillId="0" borderId="4" xfId="0" applyNumberFormat="1" applyFont="1" applyFill="1" applyBorder="1" applyAlignment="1">
      <alignment vertical="center"/>
    </xf>
    <xf numFmtId="177" fontId="4" fillId="0" borderId="4" xfId="0" applyNumberFormat="1" applyFont="1" applyFill="1" applyBorder="1" applyAlignment="1" applyProtection="1">
      <alignment vertical="center"/>
    </xf>
    <xf numFmtId="0" fontId="11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right" vertical="center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left" vertical="center"/>
    </xf>
    <xf numFmtId="3" fontId="9" fillId="0" borderId="5" xfId="0" applyNumberFormat="1" applyFont="1" applyFill="1" applyBorder="1" applyAlignment="1" applyProtection="1">
      <alignment horizontal="right" vertical="center"/>
    </xf>
    <xf numFmtId="0" fontId="4" fillId="0" borderId="4" xfId="0" applyNumberFormat="1" applyFont="1" applyFill="1" applyBorder="1" applyAlignment="1" applyProtection="1">
      <alignment horizontal="left" vertical="center"/>
    </xf>
    <xf numFmtId="0" fontId="8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178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4" fillId="0" borderId="4" xfId="0" applyFont="1" applyFill="1" applyBorder="1" applyAlignment="1">
      <alignment horizontal="center" vertical="center"/>
    </xf>
    <xf numFmtId="178" fontId="4" fillId="0" borderId="4" xfId="0" applyNumberFormat="1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vertical="center"/>
    </xf>
    <xf numFmtId="177" fontId="9" fillId="0" borderId="4" xfId="0" applyNumberFormat="1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>
      <alignment vertical="center"/>
    </xf>
    <xf numFmtId="178" fontId="15" fillId="0" borderId="4" xfId="0" applyNumberFormat="1" applyFont="1" applyFill="1" applyBorder="1" applyAlignment="1" applyProtection="1">
      <alignment horizontal="left" vertical="center"/>
      <protection locked="0"/>
    </xf>
    <xf numFmtId="179" fontId="15" fillId="0" borderId="4" xfId="0" applyNumberFormat="1" applyFont="1" applyFill="1" applyBorder="1" applyAlignment="1" applyProtection="1">
      <alignment horizontal="left" vertical="center"/>
      <protection locked="0"/>
    </xf>
    <xf numFmtId="0" fontId="4" fillId="0" borderId="4" xfId="0" applyFont="1" applyFill="1" applyBorder="1" applyAlignment="1">
      <alignment vertical="center"/>
    </xf>
    <xf numFmtId="177" fontId="7" fillId="0" borderId="4" xfId="0" applyNumberFormat="1" applyFont="1" applyFill="1" applyBorder="1" applyAlignment="1">
      <alignment vertical="center"/>
    </xf>
    <xf numFmtId="0" fontId="16" fillId="0" borderId="4" xfId="0" applyFont="1" applyFill="1" applyBorder="1" applyAlignment="1">
      <alignment vertical="center"/>
    </xf>
    <xf numFmtId="0" fontId="17" fillId="0" borderId="4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18" fillId="0" borderId="4" xfId="0" applyFont="1" applyFill="1" applyBorder="1" applyAlignment="1">
      <alignment horizontal="center" vertical="center"/>
    </xf>
    <xf numFmtId="177" fontId="7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right" vertical="center"/>
    </xf>
    <xf numFmtId="177" fontId="9" fillId="0" borderId="4" xfId="0" applyNumberFormat="1" applyFont="1" applyFill="1" applyBorder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0" fillId="0" borderId="8" xfId="0" applyFont="1" applyFill="1" applyBorder="1" applyAlignment="1">
      <alignment horizontal="left" vertical="center" wrapText="1"/>
    </xf>
    <xf numFmtId="178" fontId="14" fillId="0" borderId="0" xfId="0" applyNumberFormat="1" applyFont="1" applyFill="1" applyAlignment="1">
      <alignment horizontal="center"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right" vertical="center"/>
    </xf>
    <xf numFmtId="0" fontId="5" fillId="0" borderId="0" xfId="0" applyFont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right" vertical="center"/>
    </xf>
    <xf numFmtId="0" fontId="2" fillId="0" borderId="3" xfId="0" applyNumberFormat="1" applyFont="1" applyFill="1" applyBorder="1" applyAlignment="1" applyProtection="1">
      <alignment horizontal="right" vertical="center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F620CB"/>
      <color rgb="FFFF6699"/>
      <color rgb="FFCB4CB4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7"/>
  <sheetViews>
    <sheetView tabSelected="1" workbookViewId="0">
      <pane xSplit="1" ySplit="3" topLeftCell="B4" activePane="bottomRight" state="frozen"/>
      <selection pane="topRight"/>
      <selection pane="bottomLeft"/>
      <selection pane="bottomRight" activeCell="F18" sqref="F18"/>
    </sheetView>
  </sheetViews>
  <sheetFormatPr defaultColWidth="10.85546875" defaultRowHeight="12"/>
  <cols>
    <col min="1" max="1" width="39.5703125" style="46" customWidth="1"/>
    <col min="2" max="4" width="13.7109375" style="46" customWidth="1"/>
    <col min="5" max="5" width="18.7109375" style="46" customWidth="1"/>
    <col min="6" max="16384" width="10.85546875" style="46"/>
  </cols>
  <sheetData>
    <row r="1" spans="1:5" s="6" customFormat="1" ht="20.25">
      <c r="A1" s="65" t="s">
        <v>0</v>
      </c>
      <c r="B1" s="65"/>
      <c r="C1" s="65"/>
      <c r="D1" s="65"/>
      <c r="E1" s="65"/>
    </row>
    <row r="2" spans="1:5" ht="20.25" customHeight="1">
      <c r="A2" s="6"/>
      <c r="B2" s="6"/>
      <c r="C2" s="6"/>
      <c r="E2" s="63" t="s">
        <v>1</v>
      </c>
    </row>
    <row r="3" spans="1:5" ht="31.5" customHeight="1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</row>
    <row r="4" spans="1:5" ht="20.100000000000001" customHeight="1">
      <c r="A4" s="53" t="s">
        <v>7</v>
      </c>
      <c r="B4" s="64">
        <f>SUM(B5:B21)</f>
        <v>60700</v>
      </c>
      <c r="C4" s="64">
        <f>SUM(C5:C21)</f>
        <v>40000</v>
      </c>
      <c r="D4" s="64">
        <f>SUM(D5:D21)</f>
        <v>40846</v>
      </c>
      <c r="E4" s="53"/>
    </row>
    <row r="5" spans="1:5" ht="20.100000000000001" customHeight="1">
      <c r="A5" s="53" t="s">
        <v>8</v>
      </c>
      <c r="B5" s="64">
        <v>27118</v>
      </c>
      <c r="C5" s="64">
        <v>15724</v>
      </c>
      <c r="D5" s="64">
        <v>15949</v>
      </c>
      <c r="E5" s="53"/>
    </row>
    <row r="6" spans="1:5" ht="20.100000000000001" customHeight="1">
      <c r="A6" s="53" t="s">
        <v>9</v>
      </c>
      <c r="B6" s="64">
        <v>0</v>
      </c>
      <c r="C6" s="64">
        <v>0</v>
      </c>
      <c r="D6" s="64">
        <v>0</v>
      </c>
      <c r="E6" s="53"/>
    </row>
    <row r="7" spans="1:5" ht="20.100000000000001" customHeight="1">
      <c r="A7" s="53" t="s">
        <v>10</v>
      </c>
      <c r="B7" s="64">
        <v>7327</v>
      </c>
      <c r="C7" s="64">
        <v>5427</v>
      </c>
      <c r="D7" s="64">
        <v>5366</v>
      </c>
      <c r="E7" s="53"/>
    </row>
    <row r="8" spans="1:5" ht="20.100000000000001" customHeight="1">
      <c r="A8" s="53" t="s">
        <v>11</v>
      </c>
      <c r="B8" s="64">
        <v>0</v>
      </c>
      <c r="C8" s="64">
        <v>0</v>
      </c>
      <c r="D8" s="64">
        <v>0</v>
      </c>
      <c r="E8" s="53"/>
    </row>
    <row r="9" spans="1:5" ht="20.100000000000001" customHeight="1">
      <c r="A9" s="53" t="s">
        <v>12</v>
      </c>
      <c r="B9" s="64">
        <v>2156</v>
      </c>
      <c r="C9" s="64">
        <v>1156</v>
      </c>
      <c r="D9" s="64">
        <v>1112</v>
      </c>
      <c r="E9" s="53"/>
    </row>
    <row r="10" spans="1:5" ht="20.100000000000001" customHeight="1">
      <c r="A10" s="53" t="s">
        <v>13</v>
      </c>
      <c r="B10" s="64">
        <v>1451</v>
      </c>
      <c r="C10" s="64">
        <v>951</v>
      </c>
      <c r="D10" s="64">
        <v>830</v>
      </c>
      <c r="E10" s="53"/>
    </row>
    <row r="11" spans="1:5" ht="20.100000000000001" customHeight="1">
      <c r="A11" s="53" t="s">
        <v>14</v>
      </c>
      <c r="B11" s="64">
        <v>2571</v>
      </c>
      <c r="C11" s="64">
        <v>1671</v>
      </c>
      <c r="D11" s="64">
        <v>1634</v>
      </c>
      <c r="E11" s="53"/>
    </row>
    <row r="12" spans="1:5" ht="20.100000000000001" customHeight="1">
      <c r="A12" s="53" t="s">
        <v>15</v>
      </c>
      <c r="B12" s="64">
        <v>1410</v>
      </c>
      <c r="C12" s="64">
        <v>650</v>
      </c>
      <c r="D12" s="64">
        <v>639</v>
      </c>
      <c r="E12" s="53"/>
    </row>
    <row r="13" spans="1:5" ht="20.100000000000001" customHeight="1">
      <c r="A13" s="53" t="s">
        <v>16</v>
      </c>
      <c r="B13" s="64">
        <v>564</v>
      </c>
      <c r="C13" s="64">
        <v>370</v>
      </c>
      <c r="D13" s="64">
        <v>367</v>
      </c>
      <c r="E13" s="53"/>
    </row>
    <row r="14" spans="1:5" ht="20.100000000000001" customHeight="1">
      <c r="A14" s="53" t="s">
        <v>17</v>
      </c>
      <c r="B14" s="64">
        <v>1834</v>
      </c>
      <c r="C14" s="64">
        <v>900</v>
      </c>
      <c r="D14" s="64">
        <v>858</v>
      </c>
      <c r="E14" s="53"/>
    </row>
    <row r="15" spans="1:5" ht="20.100000000000001" customHeight="1">
      <c r="A15" s="53" t="s">
        <v>18</v>
      </c>
      <c r="B15" s="64">
        <v>9032</v>
      </c>
      <c r="C15" s="64">
        <v>5692</v>
      </c>
      <c r="D15" s="64">
        <v>5840</v>
      </c>
      <c r="E15" s="53"/>
    </row>
    <row r="16" spans="1:5" ht="20.100000000000001" customHeight="1">
      <c r="A16" s="53" t="s">
        <v>19</v>
      </c>
      <c r="B16" s="64">
        <v>850</v>
      </c>
      <c r="C16" s="64">
        <v>800</v>
      </c>
      <c r="D16" s="64">
        <v>811</v>
      </c>
      <c r="E16" s="53"/>
    </row>
    <row r="17" spans="1:5" ht="20.100000000000001" customHeight="1">
      <c r="A17" s="53" t="s">
        <v>20</v>
      </c>
      <c r="B17" s="64">
        <v>78</v>
      </c>
      <c r="C17" s="64">
        <v>2350</v>
      </c>
      <c r="D17" s="64">
        <v>2349</v>
      </c>
      <c r="E17" s="53"/>
    </row>
    <row r="18" spans="1:5" ht="20.100000000000001" customHeight="1">
      <c r="A18" s="53" t="s">
        <v>21</v>
      </c>
      <c r="B18" s="64">
        <v>6123</v>
      </c>
      <c r="C18" s="64">
        <v>4123</v>
      </c>
      <c r="D18" s="64">
        <v>4683</v>
      </c>
      <c r="E18" s="53"/>
    </row>
    <row r="19" spans="1:5" ht="20.100000000000001" customHeight="1">
      <c r="A19" s="53" t="s">
        <v>22</v>
      </c>
      <c r="B19" s="64">
        <v>0</v>
      </c>
      <c r="C19" s="64">
        <v>0</v>
      </c>
      <c r="D19" s="64">
        <v>0</v>
      </c>
      <c r="E19" s="53"/>
    </row>
    <row r="20" spans="1:5" ht="20.100000000000001" customHeight="1">
      <c r="A20" s="53" t="s">
        <v>23</v>
      </c>
      <c r="B20" s="64">
        <v>186</v>
      </c>
      <c r="C20" s="64">
        <v>186</v>
      </c>
      <c r="D20" s="64">
        <v>151</v>
      </c>
      <c r="E20" s="53"/>
    </row>
    <row r="21" spans="1:5" ht="20.100000000000001" customHeight="1">
      <c r="A21" s="53" t="s">
        <v>24</v>
      </c>
      <c r="B21" s="64"/>
      <c r="C21" s="64"/>
      <c r="D21" s="64">
        <v>257</v>
      </c>
      <c r="E21" s="53"/>
    </row>
    <row r="22" spans="1:5" ht="21" customHeight="1">
      <c r="A22" s="53" t="s">
        <v>25</v>
      </c>
      <c r="B22" s="64">
        <f>SUM(B23:B30)</f>
        <v>28500</v>
      </c>
      <c r="C22" s="64">
        <f>SUM(C23:C30)</f>
        <v>20960</v>
      </c>
      <c r="D22" s="64">
        <f>SUM(D23:D30)</f>
        <v>20119</v>
      </c>
      <c r="E22" s="53"/>
    </row>
    <row r="23" spans="1:5" ht="20.100000000000001" customHeight="1">
      <c r="A23" s="53" t="s">
        <v>26</v>
      </c>
      <c r="B23" s="64">
        <v>3161</v>
      </c>
      <c r="C23" s="64">
        <v>1747</v>
      </c>
      <c r="D23" s="64">
        <v>1683</v>
      </c>
      <c r="E23" s="53"/>
    </row>
    <row r="24" spans="1:5" ht="20.100000000000001" customHeight="1">
      <c r="A24" s="53" t="s">
        <v>27</v>
      </c>
      <c r="B24" s="64">
        <v>2520</v>
      </c>
      <c r="C24" s="64">
        <v>2920</v>
      </c>
      <c r="D24" s="64">
        <v>2919</v>
      </c>
      <c r="E24" s="53"/>
    </row>
    <row r="25" spans="1:5" ht="20.100000000000001" customHeight="1">
      <c r="A25" s="53" t="s">
        <v>28</v>
      </c>
      <c r="B25" s="64">
        <v>8170</v>
      </c>
      <c r="C25" s="64">
        <v>7693</v>
      </c>
      <c r="D25" s="64">
        <v>7093</v>
      </c>
      <c r="E25" s="53"/>
    </row>
    <row r="26" spans="1:5" ht="20.100000000000001" customHeight="1">
      <c r="A26" s="53" t="s">
        <v>29</v>
      </c>
      <c r="B26" s="64">
        <v>0</v>
      </c>
      <c r="C26" s="64">
        <v>0</v>
      </c>
      <c r="D26" s="64">
        <v>0</v>
      </c>
      <c r="E26" s="53"/>
    </row>
    <row r="27" spans="1:5" ht="20.100000000000001" customHeight="1">
      <c r="A27" s="53" t="s">
        <v>30</v>
      </c>
      <c r="B27" s="64">
        <v>5016</v>
      </c>
      <c r="C27" s="64">
        <v>3000</v>
      </c>
      <c r="D27" s="64">
        <v>2913</v>
      </c>
      <c r="E27" s="53"/>
    </row>
    <row r="28" spans="1:5" ht="20.100000000000001" customHeight="1">
      <c r="A28" s="53" t="s">
        <v>31</v>
      </c>
      <c r="B28" s="64">
        <v>0</v>
      </c>
      <c r="C28" s="64">
        <v>0</v>
      </c>
      <c r="D28" s="64">
        <v>76</v>
      </c>
      <c r="E28" s="53"/>
    </row>
    <row r="29" spans="1:5" s="45" customFormat="1" ht="20.100000000000001" customHeight="1">
      <c r="A29" s="53" t="s">
        <v>32</v>
      </c>
      <c r="B29" s="64">
        <v>1577</v>
      </c>
      <c r="C29" s="64">
        <v>900</v>
      </c>
      <c r="D29" s="64">
        <v>837</v>
      </c>
      <c r="E29" s="58"/>
    </row>
    <row r="30" spans="1:5" s="45" customFormat="1" ht="20.100000000000001" customHeight="1">
      <c r="A30" s="53" t="s">
        <v>33</v>
      </c>
      <c r="B30" s="64">
        <v>8056</v>
      </c>
      <c r="C30" s="64">
        <v>4700</v>
      </c>
      <c r="D30" s="64">
        <v>4598</v>
      </c>
      <c r="E30" s="58"/>
    </row>
    <row r="31" spans="1:5" ht="20.100000000000001" customHeight="1">
      <c r="A31" s="53" t="s">
        <v>34</v>
      </c>
      <c r="B31" s="53"/>
      <c r="C31" s="53"/>
      <c r="D31" s="53"/>
      <c r="E31" s="53"/>
    </row>
    <row r="32" spans="1:5" ht="20.100000000000001" customHeight="1">
      <c r="A32" s="49" t="s">
        <v>35</v>
      </c>
      <c r="B32" s="53">
        <f>B4+B22</f>
        <v>89200</v>
      </c>
      <c r="C32" s="53">
        <f>C4+C22</f>
        <v>60960</v>
      </c>
      <c r="D32" s="53">
        <f>D4+D22</f>
        <v>60965</v>
      </c>
      <c r="E32" s="53"/>
    </row>
    <row r="33" spans="1:5" ht="18.75" customHeight="1">
      <c r="A33" s="66" t="s">
        <v>34</v>
      </c>
      <c r="B33" s="66"/>
      <c r="C33" s="66"/>
      <c r="D33" s="66"/>
      <c r="E33" s="66"/>
    </row>
    <row r="34" spans="1:5" ht="20.100000000000001" customHeight="1"/>
    <row r="35" spans="1:5" ht="20.100000000000001" customHeight="1"/>
    <row r="36" spans="1:5" ht="20.100000000000001" customHeight="1"/>
    <row r="37" spans="1:5" ht="20.100000000000001" customHeight="1"/>
  </sheetData>
  <mergeCells count="2">
    <mergeCell ref="A1:E1"/>
    <mergeCell ref="A33:E33"/>
  </mergeCells>
  <phoneticPr fontId="17" type="noConversion"/>
  <pageMargins left="0.69930555555555596" right="0.69930555555555596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377"/>
  <sheetViews>
    <sheetView workbookViewId="0">
      <pane xSplit="1" ySplit="3" topLeftCell="B4" activePane="bottomRight" state="frozen"/>
      <selection pane="topRight"/>
      <selection pane="bottomLeft"/>
      <selection pane="bottomRight" activeCell="D4" sqref="D4"/>
    </sheetView>
  </sheetViews>
  <sheetFormatPr defaultColWidth="10.85546875" defaultRowHeight="12"/>
  <cols>
    <col min="1" max="1" width="40" style="46" customWidth="1"/>
    <col min="2" max="2" width="13.85546875" style="47" customWidth="1"/>
    <col min="3" max="3" width="19.140625" style="47" customWidth="1"/>
    <col min="4" max="4" width="13.85546875" style="47" customWidth="1"/>
    <col min="5" max="5" width="23.28515625" style="46" customWidth="1"/>
    <col min="6" max="16384" width="10.85546875" style="46"/>
  </cols>
  <sheetData>
    <row r="1" spans="1:5" s="6" customFormat="1" ht="20.25">
      <c r="A1" s="65" t="s">
        <v>36</v>
      </c>
      <c r="B1" s="67"/>
      <c r="C1" s="67"/>
      <c r="D1" s="67"/>
      <c r="E1" s="65"/>
    </row>
    <row r="2" spans="1:5" ht="20.25" customHeight="1">
      <c r="E2" s="48" t="s">
        <v>1</v>
      </c>
    </row>
    <row r="3" spans="1:5" ht="36" customHeight="1">
      <c r="A3" s="49" t="s">
        <v>37</v>
      </c>
      <c r="B3" s="50" t="s">
        <v>3</v>
      </c>
      <c r="C3" s="50" t="s">
        <v>4</v>
      </c>
      <c r="D3" s="50" t="s">
        <v>5</v>
      </c>
      <c r="E3" s="49" t="s">
        <v>6</v>
      </c>
    </row>
    <row r="4" spans="1:5" ht="20.100000000000001" customHeight="1">
      <c r="A4" s="51" t="s">
        <v>38</v>
      </c>
      <c r="B4" s="52">
        <f>SUM(B5+B17+B26+B37+B48+B59+B70+B82+B91+B104+B114+B123+B134+B148+B155+B163+B169+B176+B183+B190+B197+B203+B211+B217+B223+B229+B246)</f>
        <v>54697</v>
      </c>
      <c r="C4" s="52">
        <f>SUM(C5+C17+C26+C37+C48+C59+C70+C82+C91+C104+C114+C123+C134+C148+C155+C163+C169+C176+C183+C190+C197+C203+C211+C217+C223+C229+C246)</f>
        <v>45899</v>
      </c>
      <c r="D4" s="52">
        <f>SUM(D5+D17+D26+D37+D48+D59+D70+D82+D91+D104+D114+D123+D134+D148+D155+D163+D169+D176+D183+D190+D197+D203+D211+D217+D223+D229+D246)</f>
        <v>39419</v>
      </c>
      <c r="E4" s="53"/>
    </row>
    <row r="5" spans="1:5" ht="20.100000000000001" customHeight="1">
      <c r="A5" s="54" t="s">
        <v>39</v>
      </c>
      <c r="B5" s="52">
        <f>SUM(B6:B16)</f>
        <v>674</v>
      </c>
      <c r="C5" s="52">
        <f>SUM(C6:C16)</f>
        <v>644</v>
      </c>
      <c r="D5" s="52">
        <f>SUM(D6:D16)</f>
        <v>634</v>
      </c>
      <c r="E5" s="53"/>
    </row>
    <row r="6" spans="1:5" ht="20.100000000000001" customHeight="1">
      <c r="A6" s="54" t="s">
        <v>40</v>
      </c>
      <c r="B6" s="52">
        <v>453</v>
      </c>
      <c r="C6" s="52">
        <v>423</v>
      </c>
      <c r="D6" s="52">
        <v>5</v>
      </c>
      <c r="E6" s="53"/>
    </row>
    <row r="7" spans="1:5" ht="20.100000000000001" customHeight="1">
      <c r="A7" s="54" t="s">
        <v>41</v>
      </c>
      <c r="B7" s="52">
        <v>50</v>
      </c>
      <c r="C7" s="52">
        <v>50</v>
      </c>
      <c r="D7" s="52">
        <v>629</v>
      </c>
      <c r="E7" s="53"/>
    </row>
    <row r="8" spans="1:5" ht="20.100000000000001" customHeight="1">
      <c r="A8" s="55" t="s">
        <v>42</v>
      </c>
      <c r="B8" s="52">
        <v>0</v>
      </c>
      <c r="C8" s="52">
        <v>0</v>
      </c>
      <c r="D8" s="52">
        <v>0</v>
      </c>
      <c r="E8" s="53"/>
    </row>
    <row r="9" spans="1:5" ht="20.100000000000001" customHeight="1">
      <c r="A9" s="55" t="s">
        <v>43</v>
      </c>
      <c r="B9" s="52">
        <v>0</v>
      </c>
      <c r="C9" s="52">
        <v>0</v>
      </c>
      <c r="D9" s="52">
        <v>0</v>
      </c>
      <c r="E9" s="53"/>
    </row>
    <row r="10" spans="1:5" ht="20.100000000000001" customHeight="1">
      <c r="A10" s="55" t="s">
        <v>44</v>
      </c>
      <c r="B10" s="52">
        <v>0</v>
      </c>
      <c r="C10" s="52">
        <v>0</v>
      </c>
      <c r="D10" s="52">
        <v>0</v>
      </c>
      <c r="E10" s="53"/>
    </row>
    <row r="11" spans="1:5" ht="20.100000000000001" customHeight="1">
      <c r="A11" s="51" t="s">
        <v>45</v>
      </c>
      <c r="B11" s="52">
        <v>0</v>
      </c>
      <c r="C11" s="52">
        <v>0</v>
      </c>
      <c r="D11" s="52">
        <v>0</v>
      </c>
      <c r="E11" s="53"/>
    </row>
    <row r="12" spans="1:5" ht="20.100000000000001" customHeight="1">
      <c r="A12" s="51" t="s">
        <v>46</v>
      </c>
      <c r="B12" s="52">
        <v>0</v>
      </c>
      <c r="C12" s="52">
        <v>0</v>
      </c>
      <c r="D12" s="52">
        <v>0</v>
      </c>
      <c r="E12" s="53"/>
    </row>
    <row r="13" spans="1:5" ht="20.100000000000001" customHeight="1">
      <c r="A13" s="51" t="s">
        <v>47</v>
      </c>
      <c r="B13" s="52">
        <v>23</v>
      </c>
      <c r="C13" s="52">
        <v>23</v>
      </c>
      <c r="D13" s="52">
        <v>0</v>
      </c>
      <c r="E13" s="53"/>
    </row>
    <row r="14" spans="1:5" ht="20.100000000000001" customHeight="1">
      <c r="A14" s="51" t="s">
        <v>48</v>
      </c>
      <c r="B14" s="52">
        <v>0</v>
      </c>
      <c r="C14" s="52">
        <v>0</v>
      </c>
      <c r="D14" s="52">
        <v>0</v>
      </c>
      <c r="E14" s="53"/>
    </row>
    <row r="15" spans="1:5" ht="20.100000000000001" customHeight="1">
      <c r="A15" s="51" t="s">
        <v>49</v>
      </c>
      <c r="B15" s="52">
        <v>0</v>
      </c>
      <c r="C15" s="52">
        <v>0</v>
      </c>
      <c r="D15" s="52">
        <v>0</v>
      </c>
      <c r="E15" s="53"/>
    </row>
    <row r="16" spans="1:5" ht="20.100000000000001" customHeight="1">
      <c r="A16" s="51" t="s">
        <v>50</v>
      </c>
      <c r="B16" s="52">
        <v>148</v>
      </c>
      <c r="C16" s="52">
        <v>148</v>
      </c>
      <c r="D16" s="52">
        <v>0</v>
      </c>
      <c r="E16" s="53"/>
    </row>
    <row r="17" spans="1:5" ht="20.100000000000001" customHeight="1">
      <c r="A17" s="54" t="s">
        <v>51</v>
      </c>
      <c r="B17" s="52">
        <f>SUM(B18:B25)</f>
        <v>325</v>
      </c>
      <c r="C17" s="52">
        <f>SUM(C18:C25)</f>
        <v>324</v>
      </c>
      <c r="D17" s="52">
        <f>SUM(D18:D25)</f>
        <v>316</v>
      </c>
      <c r="E17" s="53"/>
    </row>
    <row r="18" spans="1:5" ht="20.100000000000001" customHeight="1">
      <c r="A18" s="54" t="s">
        <v>40</v>
      </c>
      <c r="B18" s="52">
        <v>325</v>
      </c>
      <c r="C18" s="52">
        <v>324</v>
      </c>
      <c r="D18" s="52">
        <v>256</v>
      </c>
      <c r="E18" s="53"/>
    </row>
    <row r="19" spans="1:5" ht="20.100000000000001" customHeight="1">
      <c r="A19" s="54" t="s">
        <v>41</v>
      </c>
      <c r="B19" s="52">
        <v>0</v>
      </c>
      <c r="C19" s="52">
        <v>0</v>
      </c>
      <c r="D19" s="52">
        <v>60</v>
      </c>
      <c r="E19" s="53"/>
    </row>
    <row r="20" spans="1:5" ht="20.100000000000001" customHeight="1">
      <c r="A20" s="55" t="s">
        <v>42</v>
      </c>
      <c r="B20" s="52">
        <v>0</v>
      </c>
      <c r="C20" s="52">
        <v>0</v>
      </c>
      <c r="D20" s="52">
        <v>0</v>
      </c>
      <c r="E20" s="53"/>
    </row>
    <row r="21" spans="1:5" ht="20.100000000000001" customHeight="1">
      <c r="A21" s="55" t="s">
        <v>52</v>
      </c>
      <c r="B21" s="52">
        <v>0</v>
      </c>
      <c r="C21" s="52">
        <v>0</v>
      </c>
      <c r="D21" s="52">
        <v>0</v>
      </c>
      <c r="E21" s="53"/>
    </row>
    <row r="22" spans="1:5" ht="20.100000000000001" customHeight="1">
      <c r="A22" s="55" t="s">
        <v>53</v>
      </c>
      <c r="B22" s="52">
        <v>0</v>
      </c>
      <c r="C22" s="52">
        <v>0</v>
      </c>
      <c r="D22" s="52">
        <v>0</v>
      </c>
      <c r="E22" s="53"/>
    </row>
    <row r="23" spans="1:5" ht="20.100000000000001" customHeight="1">
      <c r="A23" s="55" t="s">
        <v>54</v>
      </c>
      <c r="B23" s="52">
        <v>0</v>
      </c>
      <c r="C23" s="52">
        <v>0</v>
      </c>
      <c r="D23" s="52">
        <v>0</v>
      </c>
      <c r="E23" s="53"/>
    </row>
    <row r="24" spans="1:5" ht="20.100000000000001" customHeight="1">
      <c r="A24" s="55" t="s">
        <v>49</v>
      </c>
      <c r="B24" s="52">
        <v>0</v>
      </c>
      <c r="C24" s="52">
        <v>0</v>
      </c>
      <c r="D24" s="52">
        <v>0</v>
      </c>
      <c r="E24" s="53"/>
    </row>
    <row r="25" spans="1:5" ht="20.100000000000001" customHeight="1">
      <c r="A25" s="55" t="s">
        <v>55</v>
      </c>
      <c r="B25" s="52">
        <v>0</v>
      </c>
      <c r="C25" s="52">
        <v>0</v>
      </c>
      <c r="D25" s="52">
        <v>0</v>
      </c>
      <c r="E25" s="53"/>
    </row>
    <row r="26" spans="1:5" ht="20.100000000000001" customHeight="1">
      <c r="A26" s="54" t="s">
        <v>56</v>
      </c>
      <c r="B26" s="52">
        <f>SUM(B27:B36)</f>
        <v>5341</v>
      </c>
      <c r="C26" s="52">
        <f>SUM(C27:C36)</f>
        <v>4846</v>
      </c>
      <c r="D26" s="52">
        <f>SUM(D27:D36)</f>
        <v>4719</v>
      </c>
      <c r="E26" s="53"/>
    </row>
    <row r="27" spans="1:5" ht="20.100000000000001" customHeight="1">
      <c r="A27" s="54" t="s">
        <v>40</v>
      </c>
      <c r="B27" s="52">
        <v>5141</v>
      </c>
      <c r="C27" s="52">
        <v>4646</v>
      </c>
      <c r="D27" s="52">
        <v>3611</v>
      </c>
      <c r="E27" s="53"/>
    </row>
    <row r="28" spans="1:5" ht="20.100000000000001" customHeight="1">
      <c r="A28" s="54" t="s">
        <v>41</v>
      </c>
      <c r="B28" s="52">
        <v>200</v>
      </c>
      <c r="C28" s="52">
        <v>200</v>
      </c>
      <c r="D28" s="52">
        <v>943</v>
      </c>
      <c r="E28" s="53"/>
    </row>
    <row r="29" spans="1:5" ht="20.100000000000001" customHeight="1">
      <c r="A29" s="55" t="s">
        <v>42</v>
      </c>
      <c r="B29" s="52">
        <v>0</v>
      </c>
      <c r="C29" s="52">
        <v>0</v>
      </c>
      <c r="D29" s="52">
        <v>0</v>
      </c>
      <c r="E29" s="53"/>
    </row>
    <row r="30" spans="1:5" ht="20.100000000000001" customHeight="1">
      <c r="A30" s="55" t="s">
        <v>57</v>
      </c>
      <c r="B30" s="52">
        <v>0</v>
      </c>
      <c r="C30" s="52">
        <v>0</v>
      </c>
      <c r="D30" s="52">
        <v>0</v>
      </c>
      <c r="E30" s="53"/>
    </row>
    <row r="31" spans="1:5" ht="20.100000000000001" customHeight="1">
      <c r="A31" s="55" t="s">
        <v>58</v>
      </c>
      <c r="B31" s="52">
        <v>0</v>
      </c>
      <c r="C31" s="52">
        <v>0</v>
      </c>
      <c r="D31" s="52">
        <v>0</v>
      </c>
      <c r="E31" s="53"/>
    </row>
    <row r="32" spans="1:5" ht="20.100000000000001" customHeight="1">
      <c r="A32" s="54" t="s">
        <v>59</v>
      </c>
      <c r="B32" s="52">
        <v>0</v>
      </c>
      <c r="C32" s="52">
        <v>0</v>
      </c>
      <c r="D32" s="52">
        <v>0</v>
      </c>
      <c r="E32" s="53"/>
    </row>
    <row r="33" spans="1:5" ht="20.100000000000001" customHeight="1">
      <c r="A33" s="54" t="s">
        <v>60</v>
      </c>
      <c r="B33" s="52">
        <v>0</v>
      </c>
      <c r="C33" s="52">
        <v>0</v>
      </c>
      <c r="D33" s="52">
        <v>0</v>
      </c>
      <c r="E33" s="53"/>
    </row>
    <row r="34" spans="1:5" ht="20.100000000000001" customHeight="1">
      <c r="A34" s="54" t="s">
        <v>61</v>
      </c>
      <c r="B34" s="52">
        <v>0</v>
      </c>
      <c r="C34" s="52">
        <v>0</v>
      </c>
      <c r="D34" s="52">
        <v>0</v>
      </c>
      <c r="E34" s="53"/>
    </row>
    <row r="35" spans="1:5" ht="20.100000000000001" customHeight="1">
      <c r="A35" s="55" t="s">
        <v>49</v>
      </c>
      <c r="B35" s="52">
        <v>0</v>
      </c>
      <c r="C35" s="52">
        <v>0</v>
      </c>
      <c r="D35" s="52">
        <v>38</v>
      </c>
      <c r="E35" s="53"/>
    </row>
    <row r="36" spans="1:5" ht="20.100000000000001" customHeight="1">
      <c r="A36" s="55" t="s">
        <v>62</v>
      </c>
      <c r="B36" s="52">
        <v>0</v>
      </c>
      <c r="C36" s="52">
        <v>0</v>
      </c>
      <c r="D36" s="52">
        <v>127</v>
      </c>
      <c r="E36" s="53"/>
    </row>
    <row r="37" spans="1:5" ht="20.100000000000001" customHeight="1">
      <c r="A37" s="55" t="s">
        <v>63</v>
      </c>
      <c r="B37" s="52">
        <f>SUM(B38:B47)</f>
        <v>566</v>
      </c>
      <c r="C37" s="52">
        <f>SUM(C38:C47)</f>
        <v>466</v>
      </c>
      <c r="D37" s="52">
        <f>SUM(D38:D47)</f>
        <v>417</v>
      </c>
      <c r="E37" s="53"/>
    </row>
    <row r="38" spans="1:5" ht="20.100000000000001" customHeight="1">
      <c r="A38" s="54" t="s">
        <v>40</v>
      </c>
      <c r="B38" s="52">
        <v>566</v>
      </c>
      <c r="C38" s="52">
        <v>466</v>
      </c>
      <c r="D38" s="52">
        <v>271</v>
      </c>
      <c r="E38" s="53"/>
    </row>
    <row r="39" spans="1:5" ht="20.100000000000001" customHeight="1">
      <c r="A39" s="54" t="s">
        <v>41</v>
      </c>
      <c r="B39" s="52">
        <v>0</v>
      </c>
      <c r="C39" s="52">
        <v>0</v>
      </c>
      <c r="D39" s="52">
        <v>20</v>
      </c>
      <c r="E39" s="53"/>
    </row>
    <row r="40" spans="1:5" ht="20.100000000000001" customHeight="1">
      <c r="A40" s="54" t="s">
        <v>42</v>
      </c>
      <c r="B40" s="52">
        <v>0</v>
      </c>
      <c r="C40" s="52">
        <v>0</v>
      </c>
      <c r="D40" s="52">
        <v>0</v>
      </c>
      <c r="E40" s="53"/>
    </row>
    <row r="41" spans="1:5" ht="20.100000000000001" customHeight="1">
      <c r="A41" s="55" t="s">
        <v>64</v>
      </c>
      <c r="B41" s="52">
        <v>0</v>
      </c>
      <c r="C41" s="52">
        <v>0</v>
      </c>
      <c r="D41" s="52">
        <v>0</v>
      </c>
      <c r="E41" s="53"/>
    </row>
    <row r="42" spans="1:5" ht="20.100000000000001" customHeight="1">
      <c r="A42" s="55" t="s">
        <v>65</v>
      </c>
      <c r="B42" s="52">
        <v>0</v>
      </c>
      <c r="C42" s="52">
        <v>0</v>
      </c>
      <c r="D42" s="52">
        <v>0</v>
      </c>
      <c r="E42" s="53"/>
    </row>
    <row r="43" spans="1:5" ht="20.100000000000001" customHeight="1">
      <c r="A43" s="55" t="s">
        <v>66</v>
      </c>
      <c r="B43" s="52">
        <v>0</v>
      </c>
      <c r="C43" s="52">
        <v>0</v>
      </c>
      <c r="D43" s="52">
        <v>3</v>
      </c>
      <c r="E43" s="53"/>
    </row>
    <row r="44" spans="1:5" ht="20.100000000000001" customHeight="1">
      <c r="A44" s="54" t="s">
        <v>67</v>
      </c>
      <c r="B44" s="52">
        <v>0</v>
      </c>
      <c r="C44" s="52">
        <v>0</v>
      </c>
      <c r="D44" s="52">
        <v>0</v>
      </c>
      <c r="E44" s="53"/>
    </row>
    <row r="45" spans="1:5" ht="20.100000000000001" customHeight="1">
      <c r="A45" s="54" t="s">
        <v>68</v>
      </c>
      <c r="B45" s="52">
        <v>0</v>
      </c>
      <c r="C45" s="52">
        <v>0</v>
      </c>
      <c r="D45" s="52">
        <v>3</v>
      </c>
      <c r="E45" s="53"/>
    </row>
    <row r="46" spans="1:5" ht="20.100000000000001" customHeight="1">
      <c r="A46" s="54" t="s">
        <v>49</v>
      </c>
      <c r="B46" s="52">
        <v>0</v>
      </c>
      <c r="C46" s="52">
        <v>0</v>
      </c>
      <c r="D46" s="52">
        <v>94</v>
      </c>
      <c r="E46" s="53"/>
    </row>
    <row r="47" spans="1:5" ht="20.100000000000001" customHeight="1">
      <c r="A47" s="54" t="s">
        <v>69</v>
      </c>
      <c r="B47" s="52">
        <v>0</v>
      </c>
      <c r="C47" s="52">
        <v>0</v>
      </c>
      <c r="D47" s="52">
        <v>26</v>
      </c>
      <c r="E47" s="53"/>
    </row>
    <row r="48" spans="1:5" ht="20.100000000000001" customHeight="1">
      <c r="A48" s="54" t="s">
        <v>70</v>
      </c>
      <c r="B48" s="52">
        <f>SUM(B49:B58)</f>
        <v>694</v>
      </c>
      <c r="C48" s="52">
        <f>SUM(C49:C58)</f>
        <v>694</v>
      </c>
      <c r="D48" s="52">
        <f>SUM(D49:D58)</f>
        <v>615</v>
      </c>
      <c r="E48" s="53"/>
    </row>
    <row r="49" spans="1:5" ht="20.100000000000001" customHeight="1">
      <c r="A49" s="55" t="s">
        <v>40</v>
      </c>
      <c r="B49" s="52">
        <v>155</v>
      </c>
      <c r="C49" s="52">
        <v>155</v>
      </c>
      <c r="D49" s="52">
        <v>76</v>
      </c>
      <c r="E49" s="53"/>
    </row>
    <row r="50" spans="1:5" ht="20.100000000000001" customHeight="1">
      <c r="A50" s="55" t="s">
        <v>41</v>
      </c>
      <c r="B50" s="52">
        <v>0</v>
      </c>
      <c r="C50" s="52">
        <v>0</v>
      </c>
      <c r="D50" s="52">
        <v>21</v>
      </c>
      <c r="E50" s="53"/>
    </row>
    <row r="51" spans="1:5" ht="20.100000000000001" customHeight="1">
      <c r="A51" s="55" t="s">
        <v>42</v>
      </c>
      <c r="B51" s="52">
        <v>0</v>
      </c>
      <c r="C51" s="52">
        <v>0</v>
      </c>
      <c r="D51" s="52">
        <v>0</v>
      </c>
      <c r="E51" s="53"/>
    </row>
    <row r="52" spans="1:5" ht="20.100000000000001" customHeight="1">
      <c r="A52" s="51" t="s">
        <v>71</v>
      </c>
      <c r="B52" s="52">
        <v>0</v>
      </c>
      <c r="C52" s="52">
        <v>0</v>
      </c>
      <c r="D52" s="52">
        <v>0</v>
      </c>
      <c r="E52" s="53"/>
    </row>
    <row r="53" spans="1:5" ht="20.100000000000001" customHeight="1">
      <c r="A53" s="54" t="s">
        <v>72</v>
      </c>
      <c r="B53" s="52">
        <v>0</v>
      </c>
      <c r="C53" s="52">
        <v>0</v>
      </c>
      <c r="D53" s="52">
        <v>30</v>
      </c>
      <c r="E53" s="53"/>
    </row>
    <row r="54" spans="1:5" ht="20.100000000000001" customHeight="1">
      <c r="A54" s="54" t="s">
        <v>73</v>
      </c>
      <c r="B54" s="52">
        <v>0</v>
      </c>
      <c r="C54" s="52">
        <v>0</v>
      </c>
      <c r="D54" s="52">
        <v>0</v>
      </c>
      <c r="E54" s="53"/>
    </row>
    <row r="55" spans="1:5" ht="20.100000000000001" customHeight="1">
      <c r="A55" s="54" t="s">
        <v>74</v>
      </c>
      <c r="B55" s="52">
        <v>539</v>
      </c>
      <c r="C55" s="52">
        <v>539</v>
      </c>
      <c r="D55" s="52">
        <v>475</v>
      </c>
      <c r="E55" s="53"/>
    </row>
    <row r="56" spans="1:5" ht="20.100000000000001" customHeight="1">
      <c r="A56" s="55" t="s">
        <v>75</v>
      </c>
      <c r="B56" s="52">
        <v>0</v>
      </c>
      <c r="C56" s="52">
        <v>0</v>
      </c>
      <c r="D56" s="52">
        <v>13</v>
      </c>
      <c r="E56" s="53"/>
    </row>
    <row r="57" spans="1:5" ht="20.100000000000001" customHeight="1">
      <c r="A57" s="55" t="s">
        <v>49</v>
      </c>
      <c r="B57" s="52">
        <v>0</v>
      </c>
      <c r="C57" s="52">
        <v>0</v>
      </c>
      <c r="D57" s="52">
        <v>0</v>
      </c>
      <c r="E57" s="53"/>
    </row>
    <row r="58" spans="1:5" ht="20.100000000000001" customHeight="1">
      <c r="A58" s="55" t="s">
        <v>76</v>
      </c>
      <c r="B58" s="52">
        <v>0</v>
      </c>
      <c r="C58" s="52">
        <v>0</v>
      </c>
      <c r="D58" s="52">
        <v>0</v>
      </c>
      <c r="E58" s="53"/>
    </row>
    <row r="59" spans="1:5" ht="20.100000000000001" customHeight="1">
      <c r="A59" s="54" t="s">
        <v>77</v>
      </c>
      <c r="B59" s="52">
        <f>SUM(B60:B69)</f>
        <v>3501</v>
      </c>
      <c r="C59" s="52">
        <f>SUM(C60:C69)</f>
        <v>4301</v>
      </c>
      <c r="D59" s="52">
        <f>SUM(D60:D69)</f>
        <v>3722</v>
      </c>
      <c r="E59" s="53"/>
    </row>
    <row r="60" spans="1:5" ht="20.100000000000001" customHeight="1">
      <c r="A60" s="54" t="s">
        <v>40</v>
      </c>
      <c r="B60" s="52">
        <v>2567</v>
      </c>
      <c r="C60" s="52">
        <v>3367</v>
      </c>
      <c r="D60" s="52">
        <v>2825</v>
      </c>
      <c r="E60" s="53"/>
    </row>
    <row r="61" spans="1:5" ht="20.100000000000001" customHeight="1">
      <c r="A61" s="54" t="s">
        <v>41</v>
      </c>
      <c r="B61" s="52">
        <v>933</v>
      </c>
      <c r="C61" s="52">
        <v>933</v>
      </c>
      <c r="D61" s="52">
        <v>312</v>
      </c>
      <c r="E61" s="53"/>
    </row>
    <row r="62" spans="1:5" ht="20.100000000000001" customHeight="1">
      <c r="A62" s="55" t="s">
        <v>42</v>
      </c>
      <c r="B62" s="52">
        <v>0</v>
      </c>
      <c r="C62" s="52">
        <v>0</v>
      </c>
      <c r="D62" s="52">
        <v>0</v>
      </c>
      <c r="E62" s="53"/>
    </row>
    <row r="63" spans="1:5" ht="20.100000000000001" customHeight="1">
      <c r="A63" s="51" t="s">
        <v>78</v>
      </c>
      <c r="B63" s="52">
        <v>0</v>
      </c>
      <c r="C63" s="52">
        <v>0</v>
      </c>
      <c r="D63" s="52">
        <v>0</v>
      </c>
      <c r="E63" s="53"/>
    </row>
    <row r="64" spans="1:5" ht="20.100000000000001" customHeight="1">
      <c r="A64" s="51" t="s">
        <v>79</v>
      </c>
      <c r="B64" s="52">
        <v>0</v>
      </c>
      <c r="C64" s="52">
        <v>0</v>
      </c>
      <c r="D64" s="52">
        <v>36</v>
      </c>
      <c r="E64" s="53"/>
    </row>
    <row r="65" spans="1:5" ht="20.100000000000001" customHeight="1">
      <c r="A65" s="51" t="s">
        <v>80</v>
      </c>
      <c r="B65" s="52">
        <v>0</v>
      </c>
      <c r="C65" s="52">
        <v>0</v>
      </c>
      <c r="D65" s="52">
        <v>15</v>
      </c>
      <c r="E65" s="53"/>
    </row>
    <row r="66" spans="1:5" ht="20.100000000000001" customHeight="1">
      <c r="A66" s="51" t="s">
        <v>81</v>
      </c>
      <c r="B66" s="52">
        <v>0</v>
      </c>
      <c r="C66" s="52">
        <v>0</v>
      </c>
      <c r="D66" s="52">
        <v>70</v>
      </c>
      <c r="E66" s="53"/>
    </row>
    <row r="67" spans="1:5" ht="20.100000000000001" customHeight="1">
      <c r="A67" s="51" t="s">
        <v>82</v>
      </c>
      <c r="B67" s="52">
        <v>0</v>
      </c>
      <c r="C67" s="52">
        <v>0</v>
      </c>
      <c r="D67" s="52">
        <v>170</v>
      </c>
      <c r="E67" s="53"/>
    </row>
    <row r="68" spans="1:5" ht="20.100000000000001" customHeight="1">
      <c r="A68" s="54" t="s">
        <v>49</v>
      </c>
      <c r="B68" s="52">
        <v>0</v>
      </c>
      <c r="C68" s="52">
        <v>0</v>
      </c>
      <c r="D68" s="52">
        <v>26</v>
      </c>
      <c r="E68" s="53"/>
    </row>
    <row r="69" spans="1:5" ht="20.100000000000001" customHeight="1">
      <c r="A69" s="55" t="s">
        <v>83</v>
      </c>
      <c r="B69" s="52">
        <v>1</v>
      </c>
      <c r="C69" s="52">
        <v>1</v>
      </c>
      <c r="D69" s="52">
        <v>268</v>
      </c>
      <c r="E69" s="53"/>
    </row>
    <row r="70" spans="1:5" ht="20.100000000000001" customHeight="1">
      <c r="A70" s="55" t="s">
        <v>84</v>
      </c>
      <c r="B70" s="52">
        <f>SUM(B71:B81)</f>
        <v>2610</v>
      </c>
      <c r="C70" s="52">
        <f>SUM(C71:C81)</f>
        <v>3500</v>
      </c>
      <c r="D70" s="52">
        <f>SUM(D71:D81)</f>
        <v>3349</v>
      </c>
      <c r="E70" s="53"/>
    </row>
    <row r="71" spans="1:5" ht="20.100000000000001" customHeight="1">
      <c r="A71" s="55" t="s">
        <v>40</v>
      </c>
      <c r="B71" s="52">
        <v>2490</v>
      </c>
      <c r="C71" s="52">
        <v>3380</v>
      </c>
      <c r="D71" s="52">
        <v>3349</v>
      </c>
      <c r="E71" s="53"/>
    </row>
    <row r="72" spans="1:5" ht="20.100000000000001" customHeight="1">
      <c r="A72" s="54" t="s">
        <v>41</v>
      </c>
      <c r="B72" s="52">
        <v>120</v>
      </c>
      <c r="C72" s="52">
        <v>120</v>
      </c>
      <c r="D72" s="52">
        <v>0</v>
      </c>
      <c r="E72" s="53"/>
    </row>
    <row r="73" spans="1:5" ht="20.100000000000001" customHeight="1">
      <c r="A73" s="54" t="s">
        <v>42</v>
      </c>
      <c r="B73" s="52">
        <v>0</v>
      </c>
      <c r="C73" s="52">
        <v>0</v>
      </c>
      <c r="D73" s="52">
        <v>0</v>
      </c>
      <c r="E73" s="53"/>
    </row>
    <row r="74" spans="1:5" ht="20.100000000000001" customHeight="1">
      <c r="A74" s="54" t="s">
        <v>85</v>
      </c>
      <c r="B74" s="52">
        <v>0</v>
      </c>
      <c r="C74" s="52">
        <v>0</v>
      </c>
      <c r="D74" s="52">
        <v>0</v>
      </c>
      <c r="E74" s="53"/>
    </row>
    <row r="75" spans="1:5" ht="20.100000000000001" customHeight="1">
      <c r="A75" s="55" t="s">
        <v>86</v>
      </c>
      <c r="B75" s="52">
        <v>0</v>
      </c>
      <c r="C75" s="52">
        <v>0</v>
      </c>
      <c r="D75" s="52">
        <v>0</v>
      </c>
      <c r="E75" s="53"/>
    </row>
    <row r="76" spans="1:5" ht="20.100000000000001" customHeight="1">
      <c r="A76" s="55" t="s">
        <v>87</v>
      </c>
      <c r="B76" s="52">
        <v>0</v>
      </c>
      <c r="C76" s="52">
        <v>0</v>
      </c>
      <c r="D76" s="52">
        <v>0</v>
      </c>
      <c r="E76" s="53"/>
    </row>
    <row r="77" spans="1:5" ht="20.100000000000001" customHeight="1">
      <c r="A77" s="55" t="s">
        <v>88</v>
      </c>
      <c r="B77" s="52">
        <v>0</v>
      </c>
      <c r="C77" s="52">
        <v>0</v>
      </c>
      <c r="D77" s="52">
        <v>0</v>
      </c>
      <c r="E77" s="53"/>
    </row>
    <row r="78" spans="1:5" ht="20.100000000000001" customHeight="1">
      <c r="A78" s="51" t="s">
        <v>89</v>
      </c>
      <c r="B78" s="52">
        <v>0</v>
      </c>
      <c r="C78" s="52">
        <v>0</v>
      </c>
      <c r="D78" s="52">
        <v>0</v>
      </c>
      <c r="E78" s="53"/>
    </row>
    <row r="79" spans="1:5" ht="20.100000000000001" customHeight="1">
      <c r="A79" s="54" t="s">
        <v>81</v>
      </c>
      <c r="B79" s="52">
        <v>0</v>
      </c>
      <c r="C79" s="52">
        <v>0</v>
      </c>
      <c r="D79" s="52">
        <v>0</v>
      </c>
      <c r="E79" s="53"/>
    </row>
    <row r="80" spans="1:5" ht="20.100000000000001" customHeight="1">
      <c r="A80" s="54" t="s">
        <v>49</v>
      </c>
      <c r="B80" s="52">
        <v>0</v>
      </c>
      <c r="C80" s="52">
        <v>0</v>
      </c>
      <c r="D80" s="52">
        <v>0</v>
      </c>
      <c r="E80" s="53"/>
    </row>
    <row r="81" spans="1:5" ht="20.100000000000001" customHeight="1">
      <c r="A81" s="54" t="s">
        <v>90</v>
      </c>
      <c r="B81" s="52">
        <v>0</v>
      </c>
      <c r="C81" s="52">
        <v>0</v>
      </c>
      <c r="D81" s="52">
        <v>0</v>
      </c>
      <c r="E81" s="53"/>
    </row>
    <row r="82" spans="1:5" ht="20.100000000000001" customHeight="1">
      <c r="A82" s="55" t="s">
        <v>91</v>
      </c>
      <c r="B82" s="52">
        <f>SUM(B83:B90)</f>
        <v>560</v>
      </c>
      <c r="C82" s="52">
        <f>SUM(C83:C90)</f>
        <v>600</v>
      </c>
      <c r="D82" s="52">
        <f>SUM(D83:D90)</f>
        <v>555</v>
      </c>
      <c r="E82" s="53"/>
    </row>
    <row r="83" spans="1:5" ht="20.100000000000001" customHeight="1">
      <c r="A83" s="55" t="s">
        <v>40</v>
      </c>
      <c r="B83" s="52">
        <v>416</v>
      </c>
      <c r="C83" s="52">
        <v>316</v>
      </c>
      <c r="D83" s="52">
        <v>208</v>
      </c>
      <c r="E83" s="53"/>
    </row>
    <row r="84" spans="1:5" ht="20.100000000000001" customHeight="1">
      <c r="A84" s="55" t="s">
        <v>41</v>
      </c>
      <c r="B84" s="52">
        <v>0</v>
      </c>
      <c r="C84" s="52">
        <v>0</v>
      </c>
      <c r="D84" s="52">
        <v>0</v>
      </c>
      <c r="E84" s="53"/>
    </row>
    <row r="85" spans="1:5" ht="20.100000000000001" customHeight="1">
      <c r="A85" s="54" t="s">
        <v>42</v>
      </c>
      <c r="B85" s="52">
        <v>0</v>
      </c>
      <c r="C85" s="52">
        <v>0</v>
      </c>
      <c r="D85" s="52">
        <v>0</v>
      </c>
      <c r="E85" s="53"/>
    </row>
    <row r="86" spans="1:5" ht="20.100000000000001" customHeight="1">
      <c r="A86" s="54" t="s">
        <v>92</v>
      </c>
      <c r="B86" s="52">
        <v>144</v>
      </c>
      <c r="C86" s="52">
        <v>284</v>
      </c>
      <c r="D86" s="52">
        <v>274</v>
      </c>
      <c r="E86" s="53"/>
    </row>
    <row r="87" spans="1:5" ht="20.100000000000001" customHeight="1">
      <c r="A87" s="54" t="s">
        <v>93</v>
      </c>
      <c r="B87" s="52">
        <v>0</v>
      </c>
      <c r="C87" s="52">
        <v>0</v>
      </c>
      <c r="D87" s="52">
        <v>0</v>
      </c>
      <c r="E87" s="53"/>
    </row>
    <row r="88" spans="1:5" ht="20.100000000000001" customHeight="1">
      <c r="A88" s="55" t="s">
        <v>81</v>
      </c>
      <c r="B88" s="52">
        <v>0</v>
      </c>
      <c r="C88" s="52">
        <v>0</v>
      </c>
      <c r="D88" s="52">
        <v>0</v>
      </c>
      <c r="E88" s="53"/>
    </row>
    <row r="89" spans="1:5" ht="20.100000000000001" customHeight="1">
      <c r="A89" s="55" t="s">
        <v>49</v>
      </c>
      <c r="B89" s="52">
        <v>0</v>
      </c>
      <c r="C89" s="52">
        <v>0</v>
      </c>
      <c r="D89" s="52">
        <v>73</v>
      </c>
      <c r="E89" s="53"/>
    </row>
    <row r="90" spans="1:5" ht="20.100000000000001" customHeight="1">
      <c r="A90" s="55" t="s">
        <v>94</v>
      </c>
      <c r="B90" s="52">
        <v>0</v>
      </c>
      <c r="C90" s="52">
        <v>0</v>
      </c>
      <c r="D90" s="52">
        <v>0</v>
      </c>
      <c r="E90" s="53"/>
    </row>
    <row r="91" spans="1:5" ht="20.100000000000001" customHeight="1">
      <c r="A91" s="55" t="s">
        <v>95</v>
      </c>
      <c r="B91" s="52">
        <f>SUM(B92:B103)</f>
        <v>0</v>
      </c>
      <c r="C91" s="52">
        <f>SUM(C92:C103)</f>
        <v>0</v>
      </c>
      <c r="D91" s="52">
        <f>SUM(D92:D103)</f>
        <v>0</v>
      </c>
      <c r="E91" s="53"/>
    </row>
    <row r="92" spans="1:5" ht="20.100000000000001" customHeight="1">
      <c r="A92" s="51" t="s">
        <v>40</v>
      </c>
      <c r="B92" s="52">
        <v>0</v>
      </c>
      <c r="C92" s="52">
        <v>0</v>
      </c>
      <c r="D92" s="52">
        <v>0</v>
      </c>
      <c r="E92" s="53"/>
    </row>
    <row r="93" spans="1:5" ht="20.100000000000001" customHeight="1">
      <c r="A93" s="54" t="s">
        <v>41</v>
      </c>
      <c r="B93" s="52">
        <v>0</v>
      </c>
      <c r="C93" s="52">
        <v>0</v>
      </c>
      <c r="D93" s="52">
        <v>0</v>
      </c>
      <c r="E93" s="53"/>
    </row>
    <row r="94" spans="1:5" ht="20.100000000000001" customHeight="1">
      <c r="A94" s="54" t="s">
        <v>42</v>
      </c>
      <c r="B94" s="52">
        <v>0</v>
      </c>
      <c r="C94" s="52">
        <v>0</v>
      </c>
      <c r="D94" s="52">
        <v>0</v>
      </c>
      <c r="E94" s="53"/>
    </row>
    <row r="95" spans="1:5" ht="20.100000000000001" customHeight="1">
      <c r="A95" s="55" t="s">
        <v>96</v>
      </c>
      <c r="B95" s="52">
        <v>0</v>
      </c>
      <c r="C95" s="52">
        <v>0</v>
      </c>
      <c r="D95" s="52">
        <v>0</v>
      </c>
      <c r="E95" s="53"/>
    </row>
    <row r="96" spans="1:5" ht="20.100000000000001" customHeight="1">
      <c r="A96" s="55" t="s">
        <v>97</v>
      </c>
      <c r="B96" s="52">
        <v>0</v>
      </c>
      <c r="C96" s="52">
        <v>0</v>
      </c>
      <c r="D96" s="52">
        <v>0</v>
      </c>
      <c r="E96" s="53"/>
    </row>
    <row r="97" spans="1:5" ht="20.100000000000001" customHeight="1">
      <c r="A97" s="55" t="s">
        <v>81</v>
      </c>
      <c r="B97" s="52">
        <v>0</v>
      </c>
      <c r="C97" s="52">
        <v>0</v>
      </c>
      <c r="D97" s="52">
        <v>0</v>
      </c>
      <c r="E97" s="53"/>
    </row>
    <row r="98" spans="1:5" ht="20.100000000000001" customHeight="1">
      <c r="A98" s="54" t="s">
        <v>98</v>
      </c>
      <c r="B98" s="52">
        <v>0</v>
      </c>
      <c r="C98" s="52">
        <v>0</v>
      </c>
      <c r="D98" s="52">
        <v>0</v>
      </c>
      <c r="E98" s="53"/>
    </row>
    <row r="99" spans="1:5" ht="20.100000000000001" customHeight="1">
      <c r="A99" s="54" t="s">
        <v>99</v>
      </c>
      <c r="B99" s="52">
        <v>0</v>
      </c>
      <c r="C99" s="52">
        <v>0</v>
      </c>
      <c r="D99" s="52">
        <v>0</v>
      </c>
      <c r="E99" s="53"/>
    </row>
    <row r="100" spans="1:5" ht="20.100000000000001" customHeight="1">
      <c r="A100" s="54" t="s">
        <v>100</v>
      </c>
      <c r="B100" s="52">
        <v>0</v>
      </c>
      <c r="C100" s="52">
        <v>0</v>
      </c>
      <c r="D100" s="52">
        <v>0</v>
      </c>
      <c r="E100" s="53"/>
    </row>
    <row r="101" spans="1:5" ht="20.100000000000001" customHeight="1">
      <c r="A101" s="55" t="s">
        <v>101</v>
      </c>
      <c r="B101" s="52">
        <v>0</v>
      </c>
      <c r="C101" s="52">
        <v>0</v>
      </c>
      <c r="D101" s="52">
        <v>0</v>
      </c>
      <c r="E101" s="53"/>
    </row>
    <row r="102" spans="1:5" ht="20.100000000000001" customHeight="1">
      <c r="A102" s="55" t="s">
        <v>49</v>
      </c>
      <c r="B102" s="52">
        <v>0</v>
      </c>
      <c r="C102" s="52">
        <v>0</v>
      </c>
      <c r="D102" s="52">
        <v>0</v>
      </c>
      <c r="E102" s="53"/>
    </row>
    <row r="103" spans="1:5" ht="20.100000000000001" customHeight="1">
      <c r="A103" s="55" t="s">
        <v>102</v>
      </c>
      <c r="B103" s="52">
        <v>0</v>
      </c>
      <c r="C103" s="52">
        <v>0</v>
      </c>
      <c r="D103" s="52">
        <v>0</v>
      </c>
      <c r="E103" s="53"/>
    </row>
    <row r="104" spans="1:5" ht="20.100000000000001" customHeight="1">
      <c r="A104" s="55" t="s">
        <v>103</v>
      </c>
      <c r="B104" s="52">
        <f>SUM(B105:B113)</f>
        <v>232</v>
      </c>
      <c r="C104" s="52">
        <f>SUM(C105:C113)</f>
        <v>223</v>
      </c>
      <c r="D104" s="52">
        <f>SUM(D105:D113)</f>
        <v>261</v>
      </c>
      <c r="E104" s="53"/>
    </row>
    <row r="105" spans="1:5" ht="20.100000000000001" customHeight="1">
      <c r="A105" s="54" t="s">
        <v>40</v>
      </c>
      <c r="B105" s="52">
        <v>109</v>
      </c>
      <c r="C105" s="52">
        <v>100</v>
      </c>
      <c r="D105" s="52">
        <v>64</v>
      </c>
      <c r="E105" s="53"/>
    </row>
    <row r="106" spans="1:5" ht="20.100000000000001" customHeight="1">
      <c r="A106" s="54" t="s">
        <v>41</v>
      </c>
      <c r="B106" s="52">
        <v>0</v>
      </c>
      <c r="C106" s="52">
        <v>0</v>
      </c>
      <c r="D106" s="52">
        <v>24</v>
      </c>
      <c r="E106" s="53"/>
    </row>
    <row r="107" spans="1:5" ht="20.100000000000001" customHeight="1">
      <c r="A107" s="54" t="s">
        <v>42</v>
      </c>
      <c r="B107" s="52">
        <v>0</v>
      </c>
      <c r="C107" s="52">
        <v>0</v>
      </c>
      <c r="D107" s="52">
        <v>0</v>
      </c>
      <c r="E107" s="53"/>
    </row>
    <row r="108" spans="1:5" ht="20.100000000000001" customHeight="1">
      <c r="A108" s="55" t="s">
        <v>104</v>
      </c>
      <c r="B108" s="52">
        <v>0</v>
      </c>
      <c r="C108" s="52">
        <v>0</v>
      </c>
      <c r="D108" s="52">
        <v>0</v>
      </c>
      <c r="E108" s="53"/>
    </row>
    <row r="109" spans="1:5" ht="20.100000000000001" customHeight="1">
      <c r="A109" s="55" t="s">
        <v>105</v>
      </c>
      <c r="B109" s="52">
        <v>0</v>
      </c>
      <c r="C109" s="52">
        <v>0</v>
      </c>
      <c r="D109" s="52">
        <v>0</v>
      </c>
      <c r="E109" s="53"/>
    </row>
    <row r="110" spans="1:5" ht="20.100000000000001" customHeight="1">
      <c r="A110" s="55" t="s">
        <v>106</v>
      </c>
      <c r="B110" s="52">
        <v>0</v>
      </c>
      <c r="C110" s="52">
        <v>0</v>
      </c>
      <c r="D110" s="52">
        <v>0</v>
      </c>
      <c r="E110" s="53"/>
    </row>
    <row r="111" spans="1:5" ht="20.100000000000001" customHeight="1">
      <c r="A111" s="54" t="s">
        <v>107</v>
      </c>
      <c r="B111" s="52">
        <v>0</v>
      </c>
      <c r="C111" s="52">
        <v>0</v>
      </c>
      <c r="D111" s="52">
        <v>0</v>
      </c>
      <c r="E111" s="53"/>
    </row>
    <row r="112" spans="1:5" ht="20.100000000000001" customHeight="1">
      <c r="A112" s="54" t="s">
        <v>49</v>
      </c>
      <c r="B112" s="52">
        <v>0</v>
      </c>
      <c r="C112" s="52">
        <v>0</v>
      </c>
      <c r="D112" s="52">
        <v>8</v>
      </c>
      <c r="E112" s="53"/>
    </row>
    <row r="113" spans="1:5" ht="20.100000000000001" customHeight="1">
      <c r="A113" s="54" t="s">
        <v>108</v>
      </c>
      <c r="B113" s="52">
        <v>123</v>
      </c>
      <c r="C113" s="52">
        <v>123</v>
      </c>
      <c r="D113" s="52">
        <v>165</v>
      </c>
      <c r="E113" s="53"/>
    </row>
    <row r="114" spans="1:5" ht="20.100000000000001" customHeight="1">
      <c r="A114" s="55" t="s">
        <v>109</v>
      </c>
      <c r="B114" s="52">
        <f>SUM(B115:B122)</f>
        <v>1588</v>
      </c>
      <c r="C114" s="52">
        <f>SUM(C115:C122)</f>
        <v>1388</v>
      </c>
      <c r="D114" s="52">
        <f>SUM(D115:D122)</f>
        <v>969</v>
      </c>
      <c r="E114" s="53"/>
    </row>
    <row r="115" spans="1:5" ht="20.100000000000001" customHeight="1">
      <c r="A115" s="55" t="s">
        <v>40</v>
      </c>
      <c r="B115" s="52">
        <v>1550</v>
      </c>
      <c r="C115" s="52">
        <v>1350</v>
      </c>
      <c r="D115" s="52">
        <v>839</v>
      </c>
      <c r="E115" s="53"/>
    </row>
    <row r="116" spans="1:5" ht="20.100000000000001" customHeight="1">
      <c r="A116" s="55" t="s">
        <v>41</v>
      </c>
      <c r="B116" s="52">
        <v>0</v>
      </c>
      <c r="C116" s="52">
        <v>0</v>
      </c>
      <c r="D116" s="52">
        <v>10</v>
      </c>
      <c r="E116" s="53"/>
    </row>
    <row r="117" spans="1:5" ht="20.100000000000001" customHeight="1">
      <c r="A117" s="55" t="s">
        <v>42</v>
      </c>
      <c r="B117" s="52">
        <v>0</v>
      </c>
      <c r="C117" s="52">
        <v>0</v>
      </c>
      <c r="D117" s="52">
        <v>0</v>
      </c>
      <c r="E117" s="53"/>
    </row>
    <row r="118" spans="1:5" ht="20.100000000000001" customHeight="1">
      <c r="A118" s="51" t="s">
        <v>110</v>
      </c>
      <c r="B118" s="52">
        <v>0</v>
      </c>
      <c r="C118" s="52">
        <v>0</v>
      </c>
      <c r="D118" s="52">
        <v>0</v>
      </c>
      <c r="E118" s="53"/>
    </row>
    <row r="119" spans="1:5" ht="20.100000000000001" customHeight="1">
      <c r="A119" s="54" t="s">
        <v>111</v>
      </c>
      <c r="B119" s="52">
        <v>0</v>
      </c>
      <c r="C119" s="52">
        <v>0</v>
      </c>
      <c r="D119" s="52">
        <v>65</v>
      </c>
      <c r="E119" s="53"/>
    </row>
    <row r="120" spans="1:5" ht="20.100000000000001" customHeight="1">
      <c r="A120" s="54" t="s">
        <v>112</v>
      </c>
      <c r="B120" s="52">
        <v>0</v>
      </c>
      <c r="C120" s="52">
        <v>0</v>
      </c>
      <c r="D120" s="52">
        <v>0</v>
      </c>
      <c r="E120" s="53"/>
    </row>
    <row r="121" spans="1:5" ht="20.100000000000001" customHeight="1">
      <c r="A121" s="54" t="s">
        <v>49</v>
      </c>
      <c r="B121" s="52">
        <v>0</v>
      </c>
      <c r="C121" s="52">
        <v>0</v>
      </c>
      <c r="D121" s="52">
        <v>19</v>
      </c>
      <c r="E121" s="53"/>
    </row>
    <row r="122" spans="1:5" ht="20.100000000000001" customHeight="1">
      <c r="A122" s="55" t="s">
        <v>113</v>
      </c>
      <c r="B122" s="52">
        <v>38</v>
      </c>
      <c r="C122" s="52">
        <v>38</v>
      </c>
      <c r="D122" s="52">
        <v>36</v>
      </c>
      <c r="E122" s="53"/>
    </row>
    <row r="123" spans="1:5" ht="20.100000000000001" customHeight="1">
      <c r="A123" s="55" t="s">
        <v>114</v>
      </c>
      <c r="B123" s="52">
        <f>SUM(B124:B133)</f>
        <v>244</v>
      </c>
      <c r="C123" s="52">
        <f>SUM(C124:C133)</f>
        <v>194</v>
      </c>
      <c r="D123" s="52">
        <f>SUM(D124:D133)</f>
        <v>196</v>
      </c>
      <c r="E123" s="53"/>
    </row>
    <row r="124" spans="1:5" ht="20.100000000000001" customHeight="1">
      <c r="A124" s="55" t="s">
        <v>40</v>
      </c>
      <c r="B124" s="52">
        <v>225</v>
      </c>
      <c r="C124" s="52">
        <v>175</v>
      </c>
      <c r="D124" s="52">
        <v>93</v>
      </c>
      <c r="E124" s="53"/>
    </row>
    <row r="125" spans="1:5" ht="20.100000000000001" customHeight="1">
      <c r="A125" s="54" t="s">
        <v>41</v>
      </c>
      <c r="B125" s="52">
        <v>19</v>
      </c>
      <c r="C125" s="52">
        <v>19</v>
      </c>
      <c r="D125" s="52">
        <v>0</v>
      </c>
      <c r="E125" s="53"/>
    </row>
    <row r="126" spans="1:5" ht="20.100000000000001" customHeight="1">
      <c r="A126" s="54" t="s">
        <v>42</v>
      </c>
      <c r="B126" s="52">
        <v>0</v>
      </c>
      <c r="C126" s="52">
        <v>0</v>
      </c>
      <c r="D126" s="52">
        <v>0</v>
      </c>
      <c r="E126" s="53"/>
    </row>
    <row r="127" spans="1:5" ht="20.100000000000001" customHeight="1">
      <c r="A127" s="51" t="s">
        <v>115</v>
      </c>
      <c r="B127" s="52">
        <v>0</v>
      </c>
      <c r="C127" s="52">
        <v>0</v>
      </c>
      <c r="D127" s="52">
        <v>0</v>
      </c>
      <c r="E127" s="53"/>
    </row>
    <row r="128" spans="1:5" ht="20.100000000000001" customHeight="1">
      <c r="A128" s="54" t="s">
        <v>116</v>
      </c>
      <c r="B128" s="52">
        <v>0</v>
      </c>
      <c r="C128" s="52">
        <v>0</v>
      </c>
      <c r="D128" s="52">
        <v>0</v>
      </c>
      <c r="E128" s="53"/>
    </row>
    <row r="129" spans="1:5" ht="20.100000000000001" customHeight="1">
      <c r="A129" s="54" t="s">
        <v>117</v>
      </c>
      <c r="B129" s="52">
        <v>0</v>
      </c>
      <c r="C129" s="52">
        <v>0</v>
      </c>
      <c r="D129" s="52">
        <v>0</v>
      </c>
      <c r="E129" s="53"/>
    </row>
    <row r="130" spans="1:5" ht="20.100000000000001" customHeight="1">
      <c r="A130" s="54" t="s">
        <v>118</v>
      </c>
      <c r="B130" s="52">
        <v>0</v>
      </c>
      <c r="C130" s="52">
        <v>0</v>
      </c>
      <c r="D130" s="52">
        <v>0</v>
      </c>
      <c r="E130" s="53"/>
    </row>
    <row r="131" spans="1:5" ht="20.100000000000001" customHeight="1">
      <c r="A131" s="55" t="s">
        <v>119</v>
      </c>
      <c r="B131" s="52">
        <v>0</v>
      </c>
      <c r="C131" s="52">
        <v>0</v>
      </c>
      <c r="D131" s="52">
        <v>2</v>
      </c>
      <c r="E131" s="53"/>
    </row>
    <row r="132" spans="1:5" ht="20.100000000000001" customHeight="1">
      <c r="A132" s="55" t="s">
        <v>49</v>
      </c>
      <c r="B132" s="52">
        <v>0</v>
      </c>
      <c r="C132" s="52">
        <v>0</v>
      </c>
      <c r="D132" s="52">
        <v>34</v>
      </c>
      <c r="E132" s="53"/>
    </row>
    <row r="133" spans="1:5" ht="20.100000000000001" customHeight="1">
      <c r="A133" s="55" t="s">
        <v>120</v>
      </c>
      <c r="B133" s="52">
        <v>0</v>
      </c>
      <c r="C133" s="52">
        <v>0</v>
      </c>
      <c r="D133" s="52">
        <v>67</v>
      </c>
      <c r="E133" s="53"/>
    </row>
    <row r="134" spans="1:5" ht="20.100000000000001" customHeight="1">
      <c r="A134" s="54" t="s">
        <v>121</v>
      </c>
      <c r="B134" s="52">
        <f>SUM(B135:B147)</f>
        <v>0</v>
      </c>
      <c r="C134" s="52">
        <f>SUM(C135:C147)</f>
        <v>0</v>
      </c>
      <c r="D134" s="52">
        <f>SUM(D135:D147)</f>
        <v>0</v>
      </c>
      <c r="E134" s="53"/>
    </row>
    <row r="135" spans="1:5" ht="20.100000000000001" customHeight="1">
      <c r="A135" s="54" t="s">
        <v>40</v>
      </c>
      <c r="B135" s="52">
        <v>0</v>
      </c>
      <c r="C135" s="52">
        <v>0</v>
      </c>
      <c r="D135" s="52">
        <v>0</v>
      </c>
      <c r="E135" s="53"/>
    </row>
    <row r="136" spans="1:5" ht="20.100000000000001" customHeight="1">
      <c r="A136" s="54" t="s">
        <v>41</v>
      </c>
      <c r="B136" s="52">
        <v>0</v>
      </c>
      <c r="C136" s="52">
        <v>0</v>
      </c>
      <c r="D136" s="52">
        <v>0</v>
      </c>
      <c r="E136" s="53"/>
    </row>
    <row r="137" spans="1:5" ht="20.100000000000001" customHeight="1">
      <c r="A137" s="55" t="s">
        <v>42</v>
      </c>
      <c r="B137" s="52">
        <v>0</v>
      </c>
      <c r="C137" s="52">
        <v>0</v>
      </c>
      <c r="D137" s="52">
        <v>0</v>
      </c>
      <c r="E137" s="53"/>
    </row>
    <row r="138" spans="1:5" ht="20.100000000000001" customHeight="1">
      <c r="A138" s="55" t="s">
        <v>122</v>
      </c>
      <c r="B138" s="52">
        <v>0</v>
      </c>
      <c r="C138" s="52">
        <v>0</v>
      </c>
      <c r="D138" s="52">
        <v>0</v>
      </c>
      <c r="E138" s="53"/>
    </row>
    <row r="139" spans="1:5" ht="20.100000000000001" customHeight="1">
      <c r="A139" s="55" t="s">
        <v>123</v>
      </c>
      <c r="B139" s="52">
        <v>0</v>
      </c>
      <c r="C139" s="52">
        <v>0</v>
      </c>
      <c r="D139" s="52">
        <v>0</v>
      </c>
      <c r="E139" s="53"/>
    </row>
    <row r="140" spans="1:5" ht="20.100000000000001" customHeight="1">
      <c r="A140" s="51" t="s">
        <v>124</v>
      </c>
      <c r="B140" s="52">
        <v>0</v>
      </c>
      <c r="C140" s="52">
        <v>0</v>
      </c>
      <c r="D140" s="52">
        <v>0</v>
      </c>
      <c r="E140" s="53"/>
    </row>
    <row r="141" spans="1:5" ht="20.100000000000001" customHeight="1">
      <c r="A141" s="54" t="s">
        <v>125</v>
      </c>
      <c r="B141" s="52">
        <v>0</v>
      </c>
      <c r="C141" s="52">
        <v>0</v>
      </c>
      <c r="D141" s="52">
        <v>0</v>
      </c>
      <c r="E141" s="53"/>
    </row>
    <row r="142" spans="1:5" ht="20.100000000000001" customHeight="1">
      <c r="A142" s="54" t="s">
        <v>126</v>
      </c>
      <c r="B142" s="52">
        <v>0</v>
      </c>
      <c r="C142" s="52">
        <v>0</v>
      </c>
      <c r="D142" s="52">
        <v>0</v>
      </c>
      <c r="E142" s="53"/>
    </row>
    <row r="143" spans="1:5" ht="20.100000000000001" customHeight="1">
      <c r="A143" s="54" t="s">
        <v>127</v>
      </c>
      <c r="B143" s="52">
        <v>0</v>
      </c>
      <c r="C143" s="52">
        <v>0</v>
      </c>
      <c r="D143" s="52">
        <v>0</v>
      </c>
      <c r="E143" s="53"/>
    </row>
    <row r="144" spans="1:5" ht="20.100000000000001" customHeight="1">
      <c r="A144" s="55" t="s">
        <v>128</v>
      </c>
      <c r="B144" s="52">
        <v>0</v>
      </c>
      <c r="C144" s="52">
        <v>0</v>
      </c>
      <c r="D144" s="52">
        <v>0</v>
      </c>
      <c r="E144" s="53"/>
    </row>
    <row r="145" spans="1:5" ht="20.100000000000001" customHeight="1">
      <c r="A145" s="55" t="s">
        <v>129</v>
      </c>
      <c r="B145" s="52">
        <v>0</v>
      </c>
      <c r="C145" s="52">
        <v>0</v>
      </c>
      <c r="D145" s="52">
        <v>0</v>
      </c>
      <c r="E145" s="53"/>
    </row>
    <row r="146" spans="1:5" ht="20.100000000000001" customHeight="1">
      <c r="A146" s="55" t="s">
        <v>49</v>
      </c>
      <c r="B146" s="52">
        <v>0</v>
      </c>
      <c r="C146" s="52">
        <v>0</v>
      </c>
      <c r="D146" s="52">
        <v>0</v>
      </c>
      <c r="E146" s="53"/>
    </row>
    <row r="147" spans="1:5" ht="20.100000000000001" customHeight="1">
      <c r="A147" s="54" t="s">
        <v>130</v>
      </c>
      <c r="B147" s="52">
        <v>0</v>
      </c>
      <c r="C147" s="52">
        <v>0</v>
      </c>
      <c r="D147" s="52">
        <v>0</v>
      </c>
      <c r="E147" s="53"/>
    </row>
    <row r="148" spans="1:5" ht="20.100000000000001" customHeight="1">
      <c r="A148" s="54" t="s">
        <v>131</v>
      </c>
      <c r="B148" s="52">
        <f>SUM(B149:B154)</f>
        <v>0</v>
      </c>
      <c r="C148" s="52">
        <f>SUM(C149:C154)</f>
        <v>0</v>
      </c>
      <c r="D148" s="52">
        <f>SUM(D149:D154)</f>
        <v>0</v>
      </c>
      <c r="E148" s="53"/>
    </row>
    <row r="149" spans="1:5" ht="20.100000000000001" customHeight="1">
      <c r="A149" s="54" t="s">
        <v>40</v>
      </c>
      <c r="B149" s="52">
        <v>0</v>
      </c>
      <c r="C149" s="52">
        <v>0</v>
      </c>
      <c r="D149" s="52">
        <v>0</v>
      </c>
      <c r="E149" s="53"/>
    </row>
    <row r="150" spans="1:5" ht="20.100000000000001" customHeight="1">
      <c r="A150" s="55" t="s">
        <v>41</v>
      </c>
      <c r="B150" s="52">
        <v>0</v>
      </c>
      <c r="C150" s="52">
        <v>0</v>
      </c>
      <c r="D150" s="52">
        <v>0</v>
      </c>
      <c r="E150" s="53"/>
    </row>
    <row r="151" spans="1:5" ht="20.100000000000001" customHeight="1">
      <c r="A151" s="55" t="s">
        <v>42</v>
      </c>
      <c r="B151" s="52">
        <v>0</v>
      </c>
      <c r="C151" s="52">
        <v>0</v>
      </c>
      <c r="D151" s="52">
        <v>0</v>
      </c>
      <c r="E151" s="53"/>
    </row>
    <row r="152" spans="1:5" ht="20.100000000000001" customHeight="1">
      <c r="A152" s="55" t="s">
        <v>132</v>
      </c>
      <c r="B152" s="52">
        <v>0</v>
      </c>
      <c r="C152" s="52">
        <v>0</v>
      </c>
      <c r="D152" s="52">
        <v>0</v>
      </c>
      <c r="E152" s="53"/>
    </row>
    <row r="153" spans="1:5" ht="20.100000000000001" customHeight="1">
      <c r="A153" s="51" t="s">
        <v>49</v>
      </c>
      <c r="B153" s="52">
        <v>0</v>
      </c>
      <c r="C153" s="52">
        <v>0</v>
      </c>
      <c r="D153" s="52">
        <v>0</v>
      </c>
      <c r="E153" s="53"/>
    </row>
    <row r="154" spans="1:5" ht="20.100000000000001" customHeight="1">
      <c r="A154" s="54" t="s">
        <v>133</v>
      </c>
      <c r="B154" s="52">
        <v>0</v>
      </c>
      <c r="C154" s="52">
        <v>0</v>
      </c>
      <c r="D154" s="52">
        <v>0</v>
      </c>
      <c r="E154" s="53"/>
    </row>
    <row r="155" spans="1:5" ht="20.100000000000001" customHeight="1">
      <c r="A155" s="54" t="s">
        <v>134</v>
      </c>
      <c r="B155" s="52">
        <f>SUM(B156:B162)</f>
        <v>30</v>
      </c>
      <c r="C155" s="52">
        <f>SUM(C156:C162)</f>
        <v>30</v>
      </c>
      <c r="D155" s="52">
        <f>SUM(D156:D162)</f>
        <v>10</v>
      </c>
      <c r="E155" s="53"/>
    </row>
    <row r="156" spans="1:5" ht="20.100000000000001" customHeight="1">
      <c r="A156" s="54" t="s">
        <v>40</v>
      </c>
      <c r="B156" s="52">
        <v>0</v>
      </c>
      <c r="C156" s="52">
        <v>0</v>
      </c>
      <c r="D156" s="52">
        <v>0</v>
      </c>
      <c r="E156" s="53"/>
    </row>
    <row r="157" spans="1:5" ht="20.100000000000001" customHeight="1">
      <c r="A157" s="55" t="s">
        <v>41</v>
      </c>
      <c r="B157" s="52">
        <v>0</v>
      </c>
      <c r="C157" s="52">
        <v>0</v>
      </c>
      <c r="D157" s="52">
        <v>0</v>
      </c>
      <c r="E157" s="53"/>
    </row>
    <row r="158" spans="1:5" ht="20.100000000000001" customHeight="1">
      <c r="A158" s="55" t="s">
        <v>42</v>
      </c>
      <c r="B158" s="52">
        <v>0</v>
      </c>
      <c r="C158" s="52">
        <v>0</v>
      </c>
      <c r="D158" s="52">
        <v>0</v>
      </c>
      <c r="E158" s="53"/>
    </row>
    <row r="159" spans="1:5" ht="20.100000000000001" customHeight="1">
      <c r="A159" s="55" t="s">
        <v>135</v>
      </c>
      <c r="B159" s="52">
        <v>0</v>
      </c>
      <c r="C159" s="52">
        <v>0</v>
      </c>
      <c r="D159" s="52">
        <v>0</v>
      </c>
      <c r="E159" s="53"/>
    </row>
    <row r="160" spans="1:5" ht="20.100000000000001" customHeight="1">
      <c r="A160" s="54" t="s">
        <v>136</v>
      </c>
      <c r="B160" s="52">
        <v>30</v>
      </c>
      <c r="C160" s="52">
        <v>30</v>
      </c>
      <c r="D160" s="52">
        <v>10</v>
      </c>
      <c r="E160" s="53"/>
    </row>
    <row r="161" spans="1:5" ht="20.100000000000001" customHeight="1">
      <c r="A161" s="54" t="s">
        <v>49</v>
      </c>
      <c r="B161" s="52">
        <v>0</v>
      </c>
      <c r="C161" s="52">
        <v>0</v>
      </c>
      <c r="D161" s="52">
        <v>0</v>
      </c>
      <c r="E161" s="53"/>
    </row>
    <row r="162" spans="1:5" ht="20.100000000000001" customHeight="1">
      <c r="A162" s="54" t="s">
        <v>137</v>
      </c>
      <c r="B162" s="52">
        <v>0</v>
      </c>
      <c r="C162" s="52">
        <v>0</v>
      </c>
      <c r="D162" s="52">
        <v>0</v>
      </c>
      <c r="E162" s="53"/>
    </row>
    <row r="163" spans="1:5" ht="20.100000000000001" customHeight="1">
      <c r="A163" s="55" t="s">
        <v>138</v>
      </c>
      <c r="B163" s="52">
        <f>SUM(B164:B168)</f>
        <v>221</v>
      </c>
      <c r="C163" s="52">
        <f>SUM(C164:C168)</f>
        <v>232</v>
      </c>
      <c r="D163" s="52">
        <f>SUM(D164:D168)</f>
        <v>202</v>
      </c>
      <c r="E163" s="53"/>
    </row>
    <row r="164" spans="1:5" ht="20.100000000000001" customHeight="1">
      <c r="A164" s="55" t="s">
        <v>40</v>
      </c>
      <c r="B164" s="52">
        <v>171</v>
      </c>
      <c r="C164" s="52">
        <v>182</v>
      </c>
      <c r="D164" s="52">
        <v>0</v>
      </c>
      <c r="E164" s="53"/>
    </row>
    <row r="165" spans="1:5" ht="20.25" customHeight="1">
      <c r="A165" s="55" t="s">
        <v>41</v>
      </c>
      <c r="B165" s="52">
        <v>0</v>
      </c>
      <c r="C165" s="52">
        <v>0</v>
      </c>
      <c r="D165" s="52">
        <v>136</v>
      </c>
      <c r="E165" s="53"/>
    </row>
    <row r="166" spans="1:5" ht="20.100000000000001" customHeight="1">
      <c r="A166" s="55" t="s">
        <v>42</v>
      </c>
      <c r="B166" s="52">
        <v>0</v>
      </c>
      <c r="C166" s="52">
        <v>0</v>
      </c>
      <c r="D166" s="52">
        <v>0</v>
      </c>
      <c r="E166" s="53"/>
    </row>
    <row r="167" spans="1:5" ht="20.100000000000001" customHeight="1">
      <c r="A167" s="54" t="s">
        <v>139</v>
      </c>
      <c r="B167" s="52">
        <v>50</v>
      </c>
      <c r="C167" s="52">
        <v>50</v>
      </c>
      <c r="D167" s="52">
        <v>37</v>
      </c>
      <c r="E167" s="53"/>
    </row>
    <row r="168" spans="1:5" ht="20.100000000000001" customHeight="1">
      <c r="A168" s="54" t="s">
        <v>140</v>
      </c>
      <c r="B168" s="52">
        <v>0</v>
      </c>
      <c r="C168" s="52">
        <v>0</v>
      </c>
      <c r="D168" s="52">
        <v>29</v>
      </c>
      <c r="E168" s="53"/>
    </row>
    <row r="169" spans="1:5" ht="20.100000000000001" customHeight="1">
      <c r="A169" s="54" t="s">
        <v>141</v>
      </c>
      <c r="B169" s="52">
        <f>SUM(B170:B175)</f>
        <v>79</v>
      </c>
      <c r="C169" s="52">
        <f>SUM(C170:C175)</f>
        <v>79</v>
      </c>
      <c r="D169" s="52">
        <f>SUM(D170:D175)</f>
        <v>67</v>
      </c>
      <c r="E169" s="53"/>
    </row>
    <row r="170" spans="1:5" ht="20.100000000000001" customHeight="1">
      <c r="A170" s="55" t="s">
        <v>40</v>
      </c>
      <c r="B170" s="52">
        <v>79</v>
      </c>
      <c r="C170" s="52">
        <v>79</v>
      </c>
      <c r="D170" s="52">
        <v>45</v>
      </c>
      <c r="E170" s="53"/>
    </row>
    <row r="171" spans="1:5" ht="20.100000000000001" customHeight="1">
      <c r="A171" s="55" t="s">
        <v>41</v>
      </c>
      <c r="B171" s="52">
        <v>0</v>
      </c>
      <c r="C171" s="52">
        <v>0</v>
      </c>
      <c r="D171" s="52">
        <v>22</v>
      </c>
      <c r="E171" s="53"/>
    </row>
    <row r="172" spans="1:5" ht="20.100000000000001" customHeight="1">
      <c r="A172" s="55" t="s">
        <v>42</v>
      </c>
      <c r="B172" s="52">
        <v>0</v>
      </c>
      <c r="C172" s="52">
        <v>0</v>
      </c>
      <c r="D172" s="52">
        <v>0</v>
      </c>
      <c r="E172" s="53"/>
    </row>
    <row r="173" spans="1:5" ht="20.100000000000001" customHeight="1">
      <c r="A173" s="54" t="s">
        <v>54</v>
      </c>
      <c r="B173" s="52">
        <v>0</v>
      </c>
      <c r="C173" s="52">
        <v>0</v>
      </c>
      <c r="D173" s="52">
        <v>0</v>
      </c>
      <c r="E173" s="53"/>
    </row>
    <row r="174" spans="1:5" ht="20.100000000000001" customHeight="1">
      <c r="A174" s="54" t="s">
        <v>49</v>
      </c>
      <c r="B174" s="52">
        <v>0</v>
      </c>
      <c r="C174" s="52">
        <v>0</v>
      </c>
      <c r="D174" s="52">
        <v>0</v>
      </c>
      <c r="E174" s="53"/>
    </row>
    <row r="175" spans="1:5" s="44" customFormat="1" ht="20.100000000000001" customHeight="1">
      <c r="A175" s="54" t="s">
        <v>142</v>
      </c>
      <c r="B175" s="52">
        <v>0</v>
      </c>
      <c r="C175" s="52">
        <v>0</v>
      </c>
      <c r="D175" s="52">
        <v>0</v>
      </c>
      <c r="E175" s="53"/>
    </row>
    <row r="176" spans="1:5" ht="20.100000000000001" customHeight="1">
      <c r="A176" s="55" t="s">
        <v>143</v>
      </c>
      <c r="B176" s="52">
        <f>SUM(B177:B182)</f>
        <v>273</v>
      </c>
      <c r="C176" s="52">
        <f>SUM(C177:C182)</f>
        <v>271</v>
      </c>
      <c r="D176" s="52">
        <f>SUM(D177:D182)</f>
        <v>221</v>
      </c>
      <c r="E176" s="53"/>
    </row>
    <row r="177" spans="1:5" ht="20.100000000000001" customHeight="1">
      <c r="A177" s="55" t="s">
        <v>40</v>
      </c>
      <c r="B177" s="52">
        <v>204</v>
      </c>
      <c r="C177" s="52">
        <v>194</v>
      </c>
      <c r="D177" s="52">
        <v>109</v>
      </c>
      <c r="E177" s="53"/>
    </row>
    <row r="178" spans="1:5" ht="20.100000000000001" customHeight="1">
      <c r="A178" s="55" t="s">
        <v>41</v>
      </c>
      <c r="B178" s="52">
        <v>63</v>
      </c>
      <c r="C178" s="52">
        <v>71</v>
      </c>
      <c r="D178" s="52">
        <v>51</v>
      </c>
      <c r="E178" s="53"/>
    </row>
    <row r="179" spans="1:5" ht="20.100000000000001" customHeight="1">
      <c r="A179" s="51" t="s">
        <v>42</v>
      </c>
      <c r="B179" s="52">
        <v>0</v>
      </c>
      <c r="C179" s="52">
        <v>0</v>
      </c>
      <c r="D179" s="52">
        <v>0</v>
      </c>
      <c r="E179" s="53"/>
    </row>
    <row r="180" spans="1:5" ht="20.100000000000001" customHeight="1">
      <c r="A180" s="54" t="s">
        <v>144</v>
      </c>
      <c r="B180" s="52">
        <v>0</v>
      </c>
      <c r="C180" s="52">
        <v>0</v>
      </c>
      <c r="D180" s="52">
        <v>20</v>
      </c>
      <c r="E180" s="53"/>
    </row>
    <row r="181" spans="1:5" ht="20.100000000000001" customHeight="1">
      <c r="A181" s="54" t="s">
        <v>49</v>
      </c>
      <c r="B181" s="52">
        <v>0</v>
      </c>
      <c r="C181" s="52">
        <v>0</v>
      </c>
      <c r="D181" s="52">
        <v>27</v>
      </c>
      <c r="E181" s="53"/>
    </row>
    <row r="182" spans="1:5" ht="20.25" customHeight="1">
      <c r="A182" s="54" t="s">
        <v>145</v>
      </c>
      <c r="B182" s="52">
        <v>6</v>
      </c>
      <c r="C182" s="52">
        <v>6</v>
      </c>
      <c r="D182" s="52">
        <v>14</v>
      </c>
      <c r="E182" s="53"/>
    </row>
    <row r="183" spans="1:5" ht="20.100000000000001" customHeight="1">
      <c r="A183" s="55" t="s">
        <v>146</v>
      </c>
      <c r="B183" s="52">
        <f>SUM(B184:B189)</f>
        <v>828</v>
      </c>
      <c r="C183" s="52">
        <f>SUM(C184:C189)</f>
        <v>816</v>
      </c>
      <c r="D183" s="52">
        <f>SUM(D184:D189)</f>
        <v>795</v>
      </c>
      <c r="E183" s="53"/>
    </row>
    <row r="184" spans="1:5" ht="20.100000000000001" customHeight="1">
      <c r="A184" s="55" t="s">
        <v>40</v>
      </c>
      <c r="B184" s="52">
        <v>733</v>
      </c>
      <c r="C184" s="52">
        <v>783</v>
      </c>
      <c r="D184" s="52">
        <v>489</v>
      </c>
      <c r="E184" s="53"/>
    </row>
    <row r="185" spans="1:5" ht="20.100000000000001" customHeight="1">
      <c r="A185" s="55" t="s">
        <v>41</v>
      </c>
      <c r="B185" s="52">
        <v>95</v>
      </c>
      <c r="C185" s="52">
        <v>33</v>
      </c>
      <c r="D185" s="52">
        <v>268</v>
      </c>
      <c r="E185" s="53"/>
    </row>
    <row r="186" spans="1:5" ht="20.100000000000001" customHeight="1">
      <c r="A186" s="54" t="s">
        <v>42</v>
      </c>
      <c r="B186" s="52">
        <v>0</v>
      </c>
      <c r="C186" s="52">
        <v>0</v>
      </c>
      <c r="D186" s="52">
        <v>0</v>
      </c>
      <c r="E186" s="53"/>
    </row>
    <row r="187" spans="1:5" ht="20.100000000000001" customHeight="1">
      <c r="A187" s="54" t="s">
        <v>147</v>
      </c>
      <c r="B187" s="52">
        <v>0</v>
      </c>
      <c r="C187" s="52">
        <v>0</v>
      </c>
      <c r="D187" s="52">
        <v>24</v>
      </c>
      <c r="E187" s="53"/>
    </row>
    <row r="188" spans="1:5" ht="20.100000000000001" customHeight="1">
      <c r="A188" s="54" t="s">
        <v>49</v>
      </c>
      <c r="B188" s="52">
        <v>0</v>
      </c>
      <c r="C188" s="52">
        <v>0</v>
      </c>
      <c r="D188" s="52">
        <v>8</v>
      </c>
      <c r="E188" s="53"/>
    </row>
    <row r="189" spans="1:5" ht="20.100000000000001" customHeight="1">
      <c r="A189" s="55" t="s">
        <v>148</v>
      </c>
      <c r="B189" s="52">
        <v>0</v>
      </c>
      <c r="C189" s="52">
        <v>0</v>
      </c>
      <c r="D189" s="52">
        <v>6</v>
      </c>
      <c r="E189" s="53"/>
    </row>
    <row r="190" spans="1:5" ht="20.100000000000001" customHeight="1">
      <c r="A190" s="55" t="s">
        <v>149</v>
      </c>
      <c r="B190" s="52">
        <f>SUM(B191:B196)</f>
        <v>1184</v>
      </c>
      <c r="C190" s="52">
        <f>SUM(C191:C196)</f>
        <v>1306</v>
      </c>
      <c r="D190" s="52">
        <f>SUM(D191:D196)</f>
        <v>1087</v>
      </c>
      <c r="E190" s="53"/>
    </row>
    <row r="191" spans="1:5" ht="20.100000000000001" customHeight="1">
      <c r="A191" s="55" t="s">
        <v>40</v>
      </c>
      <c r="B191" s="52">
        <v>396</v>
      </c>
      <c r="C191" s="52">
        <v>518</v>
      </c>
      <c r="D191" s="52">
        <v>264</v>
      </c>
      <c r="E191" s="53"/>
    </row>
    <row r="192" spans="1:5" ht="20.100000000000001" customHeight="1">
      <c r="A192" s="51" t="s">
        <v>41</v>
      </c>
      <c r="B192" s="52">
        <v>140</v>
      </c>
      <c r="C192" s="52">
        <v>140</v>
      </c>
      <c r="D192" s="52">
        <v>73</v>
      </c>
      <c r="E192" s="53"/>
    </row>
    <row r="193" spans="1:5" ht="20.100000000000001" customHeight="1">
      <c r="A193" s="54" t="s">
        <v>42</v>
      </c>
      <c r="B193" s="52">
        <v>0</v>
      </c>
      <c r="C193" s="52">
        <v>0</v>
      </c>
      <c r="D193" s="52">
        <v>0</v>
      </c>
      <c r="E193" s="53"/>
    </row>
    <row r="194" spans="1:5" ht="20.100000000000001" customHeight="1">
      <c r="A194" s="54" t="s">
        <v>150</v>
      </c>
      <c r="B194" s="52">
        <v>0</v>
      </c>
      <c r="C194" s="52">
        <v>0</v>
      </c>
      <c r="D194" s="52">
        <v>0</v>
      </c>
      <c r="E194" s="53"/>
    </row>
    <row r="195" spans="1:5" ht="20.100000000000001" customHeight="1">
      <c r="A195" s="54" t="s">
        <v>49</v>
      </c>
      <c r="B195" s="52">
        <v>0</v>
      </c>
      <c r="C195" s="52">
        <v>0</v>
      </c>
      <c r="D195" s="52">
        <v>14</v>
      </c>
      <c r="E195" s="53"/>
    </row>
    <row r="196" spans="1:5" ht="20.100000000000001" customHeight="1">
      <c r="A196" s="55" t="s">
        <v>151</v>
      </c>
      <c r="B196" s="52">
        <v>648</v>
      </c>
      <c r="C196" s="52">
        <v>648</v>
      </c>
      <c r="D196" s="52">
        <v>736</v>
      </c>
      <c r="E196" s="53"/>
    </row>
    <row r="197" spans="1:5" ht="20.100000000000001" customHeight="1">
      <c r="A197" s="55" t="s">
        <v>152</v>
      </c>
      <c r="B197" s="52">
        <f>SUM(B198:B202)</f>
        <v>202</v>
      </c>
      <c r="C197" s="52">
        <f>SUM(C198:C202)</f>
        <v>205</v>
      </c>
      <c r="D197" s="52">
        <f>SUM(D198:D202)</f>
        <v>192</v>
      </c>
      <c r="E197" s="53"/>
    </row>
    <row r="198" spans="1:5" ht="20.100000000000001" customHeight="1">
      <c r="A198" s="55" t="s">
        <v>40</v>
      </c>
      <c r="B198" s="52">
        <v>184</v>
      </c>
      <c r="C198" s="52">
        <v>187</v>
      </c>
      <c r="D198" s="52">
        <v>132</v>
      </c>
      <c r="E198" s="53"/>
    </row>
    <row r="199" spans="1:5" ht="20.100000000000001" customHeight="1">
      <c r="A199" s="54" t="s">
        <v>41</v>
      </c>
      <c r="B199" s="52">
        <v>10</v>
      </c>
      <c r="C199" s="52">
        <v>10</v>
      </c>
      <c r="D199" s="52">
        <v>44</v>
      </c>
      <c r="E199" s="53"/>
    </row>
    <row r="200" spans="1:5" ht="20.100000000000001" customHeight="1">
      <c r="A200" s="54" t="s">
        <v>42</v>
      </c>
      <c r="B200" s="52">
        <v>0</v>
      </c>
      <c r="C200" s="52">
        <v>0</v>
      </c>
      <c r="D200" s="52">
        <v>0</v>
      </c>
      <c r="E200" s="53"/>
    </row>
    <row r="201" spans="1:5" ht="20.100000000000001" customHeight="1">
      <c r="A201" s="54" t="s">
        <v>49</v>
      </c>
      <c r="B201" s="52">
        <v>0</v>
      </c>
      <c r="C201" s="52">
        <v>0</v>
      </c>
      <c r="D201" s="52">
        <v>0</v>
      </c>
      <c r="E201" s="53"/>
    </row>
    <row r="202" spans="1:5" ht="20.100000000000001" customHeight="1">
      <c r="A202" s="55" t="s">
        <v>153</v>
      </c>
      <c r="B202" s="52">
        <v>8</v>
      </c>
      <c r="C202" s="52">
        <v>8</v>
      </c>
      <c r="D202" s="52">
        <v>16</v>
      </c>
      <c r="E202" s="53"/>
    </row>
    <row r="203" spans="1:5" ht="20.100000000000001" customHeight="1">
      <c r="A203" s="55" t="s">
        <v>154</v>
      </c>
      <c r="B203" s="52">
        <f>SUM(B204:B210)</f>
        <v>224</v>
      </c>
      <c r="C203" s="52">
        <f>SUM(C204:C210)</f>
        <v>231</v>
      </c>
      <c r="D203" s="52">
        <f>SUM(D204:D210)</f>
        <v>227</v>
      </c>
      <c r="E203" s="53"/>
    </row>
    <row r="204" spans="1:5" ht="20.100000000000001" customHeight="1">
      <c r="A204" s="55" t="s">
        <v>40</v>
      </c>
      <c r="B204" s="52">
        <v>212</v>
      </c>
      <c r="C204" s="52">
        <v>219</v>
      </c>
      <c r="D204" s="52">
        <v>147</v>
      </c>
      <c r="E204" s="53"/>
    </row>
    <row r="205" spans="1:5" ht="20.100000000000001" customHeight="1">
      <c r="A205" s="51" t="s">
        <v>41</v>
      </c>
      <c r="B205" s="52">
        <v>0</v>
      </c>
      <c r="C205" s="52">
        <v>0</v>
      </c>
      <c r="D205" s="52">
        <v>0</v>
      </c>
      <c r="E205" s="53"/>
    </row>
    <row r="206" spans="1:5" ht="20.100000000000001" customHeight="1">
      <c r="A206" s="54" t="s">
        <v>42</v>
      </c>
      <c r="B206" s="52">
        <v>0</v>
      </c>
      <c r="C206" s="52">
        <v>0</v>
      </c>
      <c r="D206" s="52">
        <v>0</v>
      </c>
      <c r="E206" s="53"/>
    </row>
    <row r="207" spans="1:5" ht="20.100000000000001" customHeight="1">
      <c r="A207" s="54" t="s">
        <v>155</v>
      </c>
      <c r="B207" s="52">
        <v>12</v>
      </c>
      <c r="C207" s="52">
        <v>12</v>
      </c>
      <c r="D207" s="52">
        <v>9</v>
      </c>
      <c r="E207" s="53"/>
    </row>
    <row r="208" spans="1:5" ht="20.100000000000001" customHeight="1">
      <c r="A208" s="54" t="s">
        <v>156</v>
      </c>
      <c r="B208" s="52">
        <v>0</v>
      </c>
      <c r="C208" s="52">
        <v>0</v>
      </c>
      <c r="D208" s="52">
        <v>0</v>
      </c>
      <c r="E208" s="53"/>
    </row>
    <row r="209" spans="1:5" ht="20.100000000000001" customHeight="1">
      <c r="A209" s="55" t="s">
        <v>49</v>
      </c>
      <c r="B209" s="52">
        <v>0</v>
      </c>
      <c r="C209" s="52">
        <v>0</v>
      </c>
      <c r="D209" s="52">
        <v>0</v>
      </c>
      <c r="E209" s="53"/>
    </row>
    <row r="210" spans="1:5" ht="20.100000000000001" customHeight="1">
      <c r="A210" s="55" t="s">
        <v>157</v>
      </c>
      <c r="B210" s="52">
        <v>0</v>
      </c>
      <c r="C210" s="52">
        <v>0</v>
      </c>
      <c r="D210" s="52">
        <v>71</v>
      </c>
      <c r="E210" s="56"/>
    </row>
    <row r="211" spans="1:5" ht="20.100000000000001" customHeight="1">
      <c r="A211" s="55" t="s">
        <v>158</v>
      </c>
      <c r="B211" s="52">
        <f>SUM(B212:B216)</f>
        <v>0</v>
      </c>
      <c r="C211" s="52">
        <f>SUM(C212:C216)</f>
        <v>0</v>
      </c>
      <c r="D211" s="52">
        <f>SUM(D212:D216)</f>
        <v>0</v>
      </c>
      <c r="E211" s="56"/>
    </row>
    <row r="212" spans="1:5" ht="20.100000000000001" customHeight="1">
      <c r="A212" s="54" t="s">
        <v>40</v>
      </c>
      <c r="B212" s="52">
        <v>0</v>
      </c>
      <c r="C212" s="52">
        <v>0</v>
      </c>
      <c r="D212" s="52">
        <v>0</v>
      </c>
      <c r="E212" s="56"/>
    </row>
    <row r="213" spans="1:5" ht="20.100000000000001" customHeight="1">
      <c r="A213" s="54" t="s">
        <v>41</v>
      </c>
      <c r="B213" s="52">
        <v>0</v>
      </c>
      <c r="C213" s="52">
        <v>0</v>
      </c>
      <c r="D213" s="52">
        <v>0</v>
      </c>
      <c r="E213" s="53"/>
    </row>
    <row r="214" spans="1:5" ht="20.100000000000001" customHeight="1">
      <c r="A214" s="54" t="s">
        <v>42</v>
      </c>
      <c r="B214" s="52">
        <v>0</v>
      </c>
      <c r="C214" s="52">
        <v>0</v>
      </c>
      <c r="D214" s="52">
        <v>0</v>
      </c>
      <c r="E214" s="53"/>
    </row>
    <row r="215" spans="1:5" ht="20.100000000000001" customHeight="1">
      <c r="A215" s="55" t="s">
        <v>49</v>
      </c>
      <c r="B215" s="52">
        <v>0</v>
      </c>
      <c r="C215" s="52">
        <v>0</v>
      </c>
      <c r="D215" s="52">
        <v>0</v>
      </c>
      <c r="E215" s="53"/>
    </row>
    <row r="216" spans="1:5" ht="20.100000000000001" customHeight="1">
      <c r="A216" s="55" t="s">
        <v>159</v>
      </c>
      <c r="B216" s="52">
        <v>0</v>
      </c>
      <c r="C216" s="52">
        <v>0</v>
      </c>
      <c r="D216" s="52">
        <v>0</v>
      </c>
      <c r="E216" s="53"/>
    </row>
    <row r="217" spans="1:5" ht="20.100000000000001" customHeight="1">
      <c r="A217" s="55" t="s">
        <v>160</v>
      </c>
      <c r="B217" s="52">
        <f>SUM(B218:B222)</f>
        <v>1167</v>
      </c>
      <c r="C217" s="52">
        <f>SUM(C218:C222)</f>
        <v>1180</v>
      </c>
      <c r="D217" s="52">
        <f>SUM(D218:D222)</f>
        <v>922</v>
      </c>
      <c r="E217" s="53"/>
    </row>
    <row r="218" spans="1:5" ht="20.100000000000001" customHeight="1">
      <c r="A218" s="55" t="s">
        <v>40</v>
      </c>
      <c r="B218" s="52">
        <v>82</v>
      </c>
      <c r="C218" s="52">
        <v>95</v>
      </c>
      <c r="D218" s="52">
        <v>0</v>
      </c>
      <c r="E218" s="53"/>
    </row>
    <row r="219" spans="1:5" ht="20.100000000000001" customHeight="1">
      <c r="A219" s="54" t="s">
        <v>41</v>
      </c>
      <c r="B219" s="52">
        <v>2</v>
      </c>
      <c r="C219" s="52">
        <v>2</v>
      </c>
      <c r="D219" s="52">
        <v>95</v>
      </c>
      <c r="E219" s="53"/>
    </row>
    <row r="220" spans="1:5" ht="20.100000000000001" customHeight="1">
      <c r="A220" s="54" t="s">
        <v>42</v>
      </c>
      <c r="B220" s="52">
        <v>0</v>
      </c>
      <c r="C220" s="52">
        <v>0</v>
      </c>
      <c r="D220" s="52">
        <v>0</v>
      </c>
      <c r="E220" s="53"/>
    </row>
    <row r="221" spans="1:5" ht="20.100000000000001" customHeight="1">
      <c r="A221" s="54" t="s">
        <v>49</v>
      </c>
      <c r="B221" s="52">
        <v>0</v>
      </c>
      <c r="C221" s="52">
        <v>0</v>
      </c>
      <c r="D221" s="52">
        <v>0</v>
      </c>
      <c r="E221" s="53"/>
    </row>
    <row r="222" spans="1:5" ht="20.100000000000001" customHeight="1">
      <c r="A222" s="55" t="s">
        <v>161</v>
      </c>
      <c r="B222" s="52">
        <v>1083</v>
      </c>
      <c r="C222" s="52">
        <v>1083</v>
      </c>
      <c r="D222" s="52">
        <v>827</v>
      </c>
      <c r="E222" s="53"/>
    </row>
    <row r="223" spans="1:5" ht="20.100000000000001" customHeight="1">
      <c r="A223" s="55" t="s">
        <v>162</v>
      </c>
      <c r="B223" s="52">
        <f>SUM(B224:B228)</f>
        <v>0</v>
      </c>
      <c r="C223" s="52">
        <f>SUM(C224:C228)</f>
        <v>0</v>
      </c>
      <c r="D223" s="52">
        <f>SUM(D224:D228)</f>
        <v>0</v>
      </c>
      <c r="E223" s="53"/>
    </row>
    <row r="224" spans="1:5" ht="20.100000000000001" customHeight="1">
      <c r="A224" s="55" t="s">
        <v>40</v>
      </c>
      <c r="B224" s="52">
        <v>0</v>
      </c>
      <c r="C224" s="52">
        <v>0</v>
      </c>
      <c r="D224" s="52">
        <v>0</v>
      </c>
      <c r="E224" s="53"/>
    </row>
    <row r="225" spans="1:5" ht="20.100000000000001" customHeight="1">
      <c r="A225" s="54" t="s">
        <v>41</v>
      </c>
      <c r="B225" s="52">
        <v>0</v>
      </c>
      <c r="C225" s="52">
        <v>0</v>
      </c>
      <c r="D225" s="52">
        <v>0</v>
      </c>
      <c r="E225" s="53"/>
    </row>
    <row r="226" spans="1:5" ht="20.100000000000001" customHeight="1">
      <c r="A226" s="54" t="s">
        <v>42</v>
      </c>
      <c r="B226" s="52">
        <v>0</v>
      </c>
      <c r="C226" s="52">
        <v>0</v>
      </c>
      <c r="D226" s="52">
        <v>0</v>
      </c>
      <c r="E226" s="53"/>
    </row>
    <row r="227" spans="1:5" ht="20.100000000000001" customHeight="1">
      <c r="A227" s="54" t="s">
        <v>49</v>
      </c>
      <c r="B227" s="52">
        <v>0</v>
      </c>
      <c r="C227" s="52">
        <v>0</v>
      </c>
      <c r="D227" s="52">
        <v>0</v>
      </c>
      <c r="E227" s="53"/>
    </row>
    <row r="228" spans="1:5" ht="20.100000000000001" customHeight="1">
      <c r="A228" s="55" t="s">
        <v>163</v>
      </c>
      <c r="B228" s="52">
        <v>0</v>
      </c>
      <c r="C228" s="52">
        <v>0</v>
      </c>
      <c r="D228" s="52">
        <v>0</v>
      </c>
      <c r="E228" s="53"/>
    </row>
    <row r="229" spans="1:5" ht="20.100000000000001" customHeight="1">
      <c r="A229" s="55" t="s">
        <v>164</v>
      </c>
      <c r="B229" s="52">
        <f>SUM(B230:B245)</f>
        <v>3049</v>
      </c>
      <c r="C229" s="52">
        <f>SUM(C230:C245)</f>
        <v>3619</v>
      </c>
      <c r="D229" s="52">
        <f>SUM(D230:D245)</f>
        <v>3486</v>
      </c>
      <c r="E229" s="53"/>
    </row>
    <row r="230" spans="1:5" ht="20.100000000000001" customHeight="1">
      <c r="A230" s="55" t="s">
        <v>40</v>
      </c>
      <c r="B230" s="52">
        <v>2586</v>
      </c>
      <c r="C230" s="52">
        <v>3156</v>
      </c>
      <c r="D230" s="52">
        <v>2657</v>
      </c>
      <c r="E230" s="53"/>
    </row>
    <row r="231" spans="1:5" ht="20.100000000000001" customHeight="1">
      <c r="A231" s="51" t="s">
        <v>41</v>
      </c>
      <c r="B231" s="52">
        <v>200</v>
      </c>
      <c r="C231" s="52">
        <v>200</v>
      </c>
      <c r="D231" s="52">
        <v>69</v>
      </c>
      <c r="E231" s="53"/>
    </row>
    <row r="232" spans="1:5" ht="20.100000000000001" customHeight="1">
      <c r="A232" s="54" t="s">
        <v>42</v>
      </c>
      <c r="B232" s="52">
        <v>0</v>
      </c>
      <c r="C232" s="52">
        <v>0</v>
      </c>
      <c r="D232" s="52">
        <v>0</v>
      </c>
      <c r="E232" s="53"/>
    </row>
    <row r="233" spans="1:5" ht="20.100000000000001" customHeight="1">
      <c r="A233" s="54" t="s">
        <v>165</v>
      </c>
      <c r="B233" s="52">
        <v>5</v>
      </c>
      <c r="C233" s="52">
        <v>5</v>
      </c>
      <c r="D233" s="52">
        <v>15</v>
      </c>
      <c r="E233" s="53"/>
    </row>
    <row r="234" spans="1:5" ht="20.100000000000001" customHeight="1">
      <c r="A234" s="54" t="s">
        <v>166</v>
      </c>
      <c r="B234" s="52">
        <v>37</v>
      </c>
      <c r="C234" s="52">
        <v>37</v>
      </c>
      <c r="D234" s="52">
        <v>12</v>
      </c>
      <c r="E234" s="53"/>
    </row>
    <row r="235" spans="1:5" ht="20.100000000000001" customHeight="1">
      <c r="A235" s="55" t="s">
        <v>167</v>
      </c>
      <c r="B235" s="52">
        <v>0</v>
      </c>
      <c r="C235" s="52">
        <v>0</v>
      </c>
      <c r="D235" s="52">
        <v>0</v>
      </c>
      <c r="E235" s="53"/>
    </row>
    <row r="236" spans="1:5" ht="20.100000000000001" customHeight="1">
      <c r="A236" s="55" t="s">
        <v>168</v>
      </c>
      <c r="B236" s="52">
        <v>0</v>
      </c>
      <c r="C236" s="52">
        <v>0</v>
      </c>
      <c r="D236" s="52">
        <v>0</v>
      </c>
      <c r="E236" s="53"/>
    </row>
    <row r="237" spans="1:5" ht="20.100000000000001" customHeight="1">
      <c r="A237" s="55" t="s">
        <v>81</v>
      </c>
      <c r="B237" s="52">
        <v>0</v>
      </c>
      <c r="C237" s="52">
        <v>0</v>
      </c>
      <c r="D237" s="52">
        <v>0</v>
      </c>
      <c r="E237" s="53"/>
    </row>
    <row r="238" spans="1:5" ht="20.100000000000001" customHeight="1">
      <c r="A238" s="54" t="s">
        <v>169</v>
      </c>
      <c r="B238" s="52">
        <v>0</v>
      </c>
      <c r="C238" s="52">
        <v>0</v>
      </c>
      <c r="D238" s="52">
        <v>0</v>
      </c>
      <c r="E238" s="53"/>
    </row>
    <row r="239" spans="1:5" ht="20.100000000000001" customHeight="1">
      <c r="A239" s="54" t="s">
        <v>170</v>
      </c>
      <c r="B239" s="52">
        <v>0</v>
      </c>
      <c r="C239" s="52">
        <v>0</v>
      </c>
      <c r="D239" s="52">
        <v>0</v>
      </c>
      <c r="E239" s="53"/>
    </row>
    <row r="240" spans="1:5" ht="20.100000000000001" customHeight="1">
      <c r="A240" s="54" t="s">
        <v>171</v>
      </c>
      <c r="B240" s="52">
        <v>0</v>
      </c>
      <c r="C240" s="52">
        <v>0</v>
      </c>
      <c r="D240" s="52">
        <v>0</v>
      </c>
      <c r="E240" s="53"/>
    </row>
    <row r="241" spans="1:5" ht="20.100000000000001" customHeight="1">
      <c r="A241" s="55" t="s">
        <v>172</v>
      </c>
      <c r="B241" s="52">
        <v>0</v>
      </c>
      <c r="C241" s="52">
        <v>0</v>
      </c>
      <c r="D241" s="52">
        <v>13</v>
      </c>
      <c r="E241" s="53"/>
    </row>
    <row r="242" spans="1:5" ht="20.100000000000001" customHeight="1">
      <c r="A242" s="55" t="s">
        <v>173</v>
      </c>
      <c r="B242" s="52">
        <v>0</v>
      </c>
      <c r="C242" s="52">
        <v>0</v>
      </c>
      <c r="D242" s="52">
        <v>0</v>
      </c>
      <c r="E242" s="53"/>
    </row>
    <row r="243" spans="1:5" ht="20.100000000000001" customHeight="1">
      <c r="A243" s="55" t="s">
        <v>174</v>
      </c>
      <c r="B243" s="52">
        <v>0</v>
      </c>
      <c r="C243" s="52">
        <v>0</v>
      </c>
      <c r="D243" s="52">
        <v>0</v>
      </c>
      <c r="E243" s="53"/>
    </row>
    <row r="244" spans="1:5" ht="20.100000000000001" customHeight="1">
      <c r="A244" s="51" t="s">
        <v>49</v>
      </c>
      <c r="B244" s="52">
        <v>221</v>
      </c>
      <c r="C244" s="52">
        <v>221</v>
      </c>
      <c r="D244" s="52">
        <v>497</v>
      </c>
      <c r="E244" s="53"/>
    </row>
    <row r="245" spans="1:5" ht="20.100000000000001" customHeight="1">
      <c r="A245" s="54" t="s">
        <v>175</v>
      </c>
      <c r="B245" s="52">
        <v>0</v>
      </c>
      <c r="C245" s="52">
        <v>0</v>
      </c>
      <c r="D245" s="52">
        <v>223</v>
      </c>
      <c r="E245" s="53"/>
    </row>
    <row r="246" spans="1:5" ht="20.100000000000001" customHeight="1">
      <c r="A246" s="54" t="s">
        <v>176</v>
      </c>
      <c r="B246" s="52">
        <f>SUM(B247:B248)</f>
        <v>31105</v>
      </c>
      <c r="C246" s="52">
        <f>SUM(C247:C248)</f>
        <v>20750</v>
      </c>
      <c r="D246" s="52">
        <f>SUM(D247:D248)</f>
        <v>16457</v>
      </c>
      <c r="E246" s="53"/>
    </row>
    <row r="247" spans="1:5" ht="20.100000000000001" customHeight="1">
      <c r="A247" s="54" t="s">
        <v>177</v>
      </c>
      <c r="B247" s="52">
        <v>0</v>
      </c>
      <c r="C247" s="52">
        <v>0</v>
      </c>
      <c r="D247" s="52">
        <v>0</v>
      </c>
      <c r="E247" s="53"/>
    </row>
    <row r="248" spans="1:5" ht="20.100000000000001" customHeight="1">
      <c r="A248" s="55" t="s">
        <v>178</v>
      </c>
      <c r="B248" s="52">
        <v>31105</v>
      </c>
      <c r="C248" s="52">
        <v>20750</v>
      </c>
      <c r="D248" s="52">
        <v>16457</v>
      </c>
      <c r="E248" s="53"/>
    </row>
    <row r="249" spans="1:5" ht="20.100000000000001" customHeight="1">
      <c r="A249" s="55" t="s">
        <v>179</v>
      </c>
      <c r="B249" s="52">
        <f>SUM(B250,B257,B260,B263,B269,B273,B275,B280,B286)</f>
        <v>0</v>
      </c>
      <c r="C249" s="52">
        <f>SUM(C250,C257,C260,C263,C269,C273,C275,C280,C286)</f>
        <v>0</v>
      </c>
      <c r="D249" s="52">
        <f>SUM(D250,D257,D260,D263,D269,D273,D275,D280,D286)</f>
        <v>0</v>
      </c>
      <c r="E249" s="53"/>
    </row>
    <row r="250" spans="1:5" ht="20.100000000000001" customHeight="1">
      <c r="A250" s="55" t="s">
        <v>180</v>
      </c>
      <c r="B250" s="52">
        <f>SUM(B251:B256)</f>
        <v>0</v>
      </c>
      <c r="C250" s="52">
        <f>SUM(C251:C256)</f>
        <v>0</v>
      </c>
      <c r="D250" s="52">
        <f>SUM(D251:D256)</f>
        <v>0</v>
      </c>
      <c r="E250" s="53"/>
    </row>
    <row r="251" spans="1:5" ht="20.100000000000001" customHeight="1">
      <c r="A251" s="54" t="s">
        <v>40</v>
      </c>
      <c r="B251" s="52">
        <v>0</v>
      </c>
      <c r="C251" s="52">
        <v>0</v>
      </c>
      <c r="D251" s="52">
        <v>0</v>
      </c>
      <c r="E251" s="53"/>
    </row>
    <row r="252" spans="1:5" ht="20.100000000000001" customHeight="1">
      <c r="A252" s="54" t="s">
        <v>41</v>
      </c>
      <c r="B252" s="52">
        <v>0</v>
      </c>
      <c r="C252" s="52">
        <v>0</v>
      </c>
      <c r="D252" s="52">
        <v>0</v>
      </c>
      <c r="E252" s="53"/>
    </row>
    <row r="253" spans="1:5" ht="20.100000000000001" customHeight="1">
      <c r="A253" s="54" t="s">
        <v>42</v>
      </c>
      <c r="B253" s="52">
        <v>0</v>
      </c>
      <c r="C253" s="52">
        <v>0</v>
      </c>
      <c r="D253" s="52">
        <v>0</v>
      </c>
      <c r="E253" s="53"/>
    </row>
    <row r="254" spans="1:5" ht="20.100000000000001" customHeight="1">
      <c r="A254" s="55" t="s">
        <v>147</v>
      </c>
      <c r="B254" s="52">
        <v>0</v>
      </c>
      <c r="C254" s="52">
        <v>0</v>
      </c>
      <c r="D254" s="52">
        <v>0</v>
      </c>
      <c r="E254" s="53"/>
    </row>
    <row r="255" spans="1:5" ht="20.100000000000001" customHeight="1">
      <c r="A255" s="55" t="s">
        <v>49</v>
      </c>
      <c r="B255" s="52">
        <v>0</v>
      </c>
      <c r="C255" s="52">
        <v>0</v>
      </c>
      <c r="D255" s="52">
        <v>0</v>
      </c>
      <c r="E255" s="53"/>
    </row>
    <row r="256" spans="1:5" ht="20.100000000000001" customHeight="1">
      <c r="A256" s="55" t="s">
        <v>181</v>
      </c>
      <c r="B256" s="52">
        <v>0</v>
      </c>
      <c r="C256" s="52">
        <v>0</v>
      </c>
      <c r="D256" s="52">
        <v>0</v>
      </c>
      <c r="E256" s="53"/>
    </row>
    <row r="257" spans="1:5" ht="20.100000000000001" customHeight="1">
      <c r="A257" s="51" t="s">
        <v>182</v>
      </c>
      <c r="B257" s="52">
        <f>SUM(B258:B259)</f>
        <v>0</v>
      </c>
      <c r="C257" s="52">
        <f>SUM(C258:C259)</f>
        <v>0</v>
      </c>
      <c r="D257" s="52">
        <f>SUM(D258:D259)</f>
        <v>0</v>
      </c>
      <c r="E257" s="53"/>
    </row>
    <row r="258" spans="1:5" ht="20.100000000000001" customHeight="1">
      <c r="A258" s="54" t="s">
        <v>183</v>
      </c>
      <c r="B258" s="52">
        <v>0</v>
      </c>
      <c r="C258" s="52">
        <v>0</v>
      </c>
      <c r="D258" s="52">
        <v>0</v>
      </c>
      <c r="E258" s="53"/>
    </row>
    <row r="259" spans="1:5" ht="20.100000000000001" customHeight="1">
      <c r="A259" s="54" t="s">
        <v>184</v>
      </c>
      <c r="B259" s="52">
        <v>0</v>
      </c>
      <c r="C259" s="52">
        <v>0</v>
      </c>
      <c r="D259" s="52">
        <v>0</v>
      </c>
      <c r="E259" s="53"/>
    </row>
    <row r="260" spans="1:5" ht="20.100000000000001" customHeight="1">
      <c r="A260" s="51" t="s">
        <v>185</v>
      </c>
      <c r="B260" s="52">
        <f>SUM(B261:B262)</f>
        <v>0</v>
      </c>
      <c r="C260" s="52">
        <f>SUM(C261:C262)</f>
        <v>0</v>
      </c>
      <c r="D260" s="52">
        <f>SUM(D261:D262)</f>
        <v>0</v>
      </c>
      <c r="E260" s="53"/>
    </row>
    <row r="261" spans="1:5" ht="20.100000000000001" customHeight="1">
      <c r="A261" s="55" t="s">
        <v>186</v>
      </c>
      <c r="B261" s="52">
        <v>0</v>
      </c>
      <c r="C261" s="52">
        <v>0</v>
      </c>
      <c r="D261" s="52">
        <v>0</v>
      </c>
      <c r="E261" s="53"/>
    </row>
    <row r="262" spans="1:5" ht="20.100000000000001" customHeight="1">
      <c r="A262" s="55" t="s">
        <v>187</v>
      </c>
      <c r="B262" s="52">
        <v>0</v>
      </c>
      <c r="C262" s="52">
        <v>0</v>
      </c>
      <c r="D262" s="52">
        <v>0</v>
      </c>
      <c r="E262" s="53"/>
    </row>
    <row r="263" spans="1:5" ht="20.100000000000001" customHeight="1">
      <c r="A263" s="54" t="s">
        <v>188</v>
      </c>
      <c r="B263" s="52">
        <f>SUM(B264:B268)</f>
        <v>0</v>
      </c>
      <c r="C263" s="52">
        <f>SUM(C264:C268)</f>
        <v>0</v>
      </c>
      <c r="D263" s="52">
        <f>SUM(D264:D268)</f>
        <v>0</v>
      </c>
      <c r="E263" s="53"/>
    </row>
    <row r="264" spans="1:5" ht="20.100000000000001" customHeight="1">
      <c r="A264" s="54" t="s">
        <v>189</v>
      </c>
      <c r="B264" s="52">
        <v>0</v>
      </c>
      <c r="C264" s="52">
        <v>0</v>
      </c>
      <c r="D264" s="52">
        <v>0</v>
      </c>
      <c r="E264" s="53"/>
    </row>
    <row r="265" spans="1:5" ht="20.100000000000001" customHeight="1">
      <c r="A265" s="54" t="s">
        <v>190</v>
      </c>
      <c r="B265" s="52">
        <v>0</v>
      </c>
      <c r="C265" s="52">
        <v>0</v>
      </c>
      <c r="D265" s="52">
        <v>0</v>
      </c>
      <c r="E265" s="53"/>
    </row>
    <row r="266" spans="1:5" ht="20.100000000000001" customHeight="1">
      <c r="A266" s="55" t="s">
        <v>191</v>
      </c>
      <c r="B266" s="52">
        <v>0</v>
      </c>
      <c r="C266" s="52">
        <v>0</v>
      </c>
      <c r="D266" s="52">
        <v>0</v>
      </c>
      <c r="E266" s="53"/>
    </row>
    <row r="267" spans="1:5" ht="20.100000000000001" customHeight="1">
      <c r="A267" s="55" t="s">
        <v>192</v>
      </c>
      <c r="B267" s="52">
        <v>0</v>
      </c>
      <c r="C267" s="52">
        <v>0</v>
      </c>
      <c r="D267" s="52">
        <v>0</v>
      </c>
      <c r="E267" s="53"/>
    </row>
    <row r="268" spans="1:5" ht="20.100000000000001" customHeight="1">
      <c r="A268" s="55" t="s">
        <v>193</v>
      </c>
      <c r="B268" s="52">
        <v>0</v>
      </c>
      <c r="C268" s="52">
        <v>0</v>
      </c>
      <c r="D268" s="52">
        <v>0</v>
      </c>
      <c r="E268" s="53"/>
    </row>
    <row r="269" spans="1:5" ht="20.100000000000001" customHeight="1">
      <c r="A269" s="55" t="s">
        <v>194</v>
      </c>
      <c r="B269" s="52">
        <f>SUM(B270:B272)</f>
        <v>0</v>
      </c>
      <c r="C269" s="52">
        <f>SUM(C270:C272)</f>
        <v>0</v>
      </c>
      <c r="D269" s="52">
        <f>SUM(D270:D272)</f>
        <v>0</v>
      </c>
      <c r="E269" s="53"/>
    </row>
    <row r="270" spans="1:5" ht="20.100000000000001" customHeight="1">
      <c r="A270" s="55" t="s">
        <v>195</v>
      </c>
      <c r="B270" s="52">
        <v>0</v>
      </c>
      <c r="C270" s="52">
        <v>0</v>
      </c>
      <c r="D270" s="52">
        <v>0</v>
      </c>
      <c r="E270" s="53"/>
    </row>
    <row r="271" spans="1:5" ht="20.100000000000001" customHeight="1">
      <c r="A271" s="55" t="s">
        <v>196</v>
      </c>
      <c r="B271" s="52">
        <v>0</v>
      </c>
      <c r="C271" s="52">
        <v>0</v>
      </c>
      <c r="D271" s="52">
        <v>0</v>
      </c>
      <c r="E271" s="53"/>
    </row>
    <row r="272" spans="1:5" ht="20.100000000000001" customHeight="1">
      <c r="A272" s="51" t="s">
        <v>197</v>
      </c>
      <c r="B272" s="52">
        <v>0</v>
      </c>
      <c r="C272" s="52">
        <v>0</v>
      </c>
      <c r="D272" s="52">
        <v>0</v>
      </c>
      <c r="E272" s="53"/>
    </row>
    <row r="273" spans="1:5" ht="20.100000000000001" customHeight="1">
      <c r="A273" s="54" t="s">
        <v>198</v>
      </c>
      <c r="B273" s="52">
        <f>B274</f>
        <v>0</v>
      </c>
      <c r="C273" s="52">
        <f>C274</f>
        <v>0</v>
      </c>
      <c r="D273" s="52">
        <f>D274</f>
        <v>0</v>
      </c>
      <c r="E273" s="53"/>
    </row>
    <row r="274" spans="1:5" ht="20.100000000000001" customHeight="1">
      <c r="A274" s="54" t="s">
        <v>199</v>
      </c>
      <c r="B274" s="52">
        <v>0</v>
      </c>
      <c r="C274" s="52">
        <v>0</v>
      </c>
      <c r="D274" s="52">
        <v>0</v>
      </c>
      <c r="E274" s="53"/>
    </row>
    <row r="275" spans="1:5" ht="20.100000000000001" customHeight="1">
      <c r="A275" s="54" t="s">
        <v>200</v>
      </c>
      <c r="B275" s="52">
        <f>SUM(B276:B279)</f>
        <v>0</v>
      </c>
      <c r="C275" s="52">
        <f>SUM(C276:C279)</f>
        <v>0</v>
      </c>
      <c r="D275" s="52">
        <f>SUM(D276:D279)</f>
        <v>0</v>
      </c>
      <c r="E275" s="53"/>
    </row>
    <row r="276" spans="1:5" ht="20.100000000000001" customHeight="1">
      <c r="A276" s="55" t="s">
        <v>201</v>
      </c>
      <c r="B276" s="52">
        <v>0</v>
      </c>
      <c r="C276" s="52">
        <v>0</v>
      </c>
      <c r="D276" s="52">
        <v>0</v>
      </c>
      <c r="E276" s="53"/>
    </row>
    <row r="277" spans="1:5" ht="20.100000000000001" customHeight="1">
      <c r="A277" s="55" t="s">
        <v>202</v>
      </c>
      <c r="B277" s="52">
        <v>0</v>
      </c>
      <c r="C277" s="52">
        <v>0</v>
      </c>
      <c r="D277" s="52">
        <v>0</v>
      </c>
      <c r="E277" s="53"/>
    </row>
    <row r="278" spans="1:5" ht="20.100000000000001" customHeight="1">
      <c r="A278" s="55" t="s">
        <v>203</v>
      </c>
      <c r="B278" s="52">
        <v>0</v>
      </c>
      <c r="C278" s="52">
        <v>0</v>
      </c>
      <c r="D278" s="52">
        <v>0</v>
      </c>
      <c r="E278" s="53"/>
    </row>
    <row r="279" spans="1:5" ht="20.100000000000001" customHeight="1">
      <c r="A279" s="54" t="s">
        <v>204</v>
      </c>
      <c r="B279" s="52">
        <v>0</v>
      </c>
      <c r="C279" s="52">
        <v>0</v>
      </c>
      <c r="D279" s="52">
        <v>0</v>
      </c>
      <c r="E279" s="53"/>
    </row>
    <row r="280" spans="1:5" ht="20.100000000000001" customHeight="1">
      <c r="A280" s="54" t="s">
        <v>205</v>
      </c>
      <c r="B280" s="52">
        <f>SUM(B281:B285)</f>
        <v>0</v>
      </c>
      <c r="C280" s="52">
        <f>SUM(C281:C285)</f>
        <v>0</v>
      </c>
      <c r="D280" s="52">
        <f>SUM(D281:D285)</f>
        <v>0</v>
      </c>
      <c r="E280" s="53"/>
    </row>
    <row r="281" spans="1:5" ht="20.100000000000001" customHeight="1">
      <c r="A281" s="54" t="s">
        <v>40</v>
      </c>
      <c r="B281" s="52">
        <v>0</v>
      </c>
      <c r="C281" s="52">
        <v>0</v>
      </c>
      <c r="D281" s="52">
        <v>0</v>
      </c>
      <c r="E281" s="53"/>
    </row>
    <row r="282" spans="1:5" ht="20.100000000000001" customHeight="1">
      <c r="A282" s="55" t="s">
        <v>41</v>
      </c>
      <c r="B282" s="52">
        <v>0</v>
      </c>
      <c r="C282" s="52">
        <v>0</v>
      </c>
      <c r="D282" s="52">
        <v>0</v>
      </c>
      <c r="E282" s="53"/>
    </row>
    <row r="283" spans="1:5" ht="20.100000000000001" customHeight="1">
      <c r="A283" s="55" t="s">
        <v>42</v>
      </c>
      <c r="B283" s="52">
        <v>0</v>
      </c>
      <c r="C283" s="52">
        <v>0</v>
      </c>
      <c r="D283" s="52">
        <v>0</v>
      </c>
      <c r="E283" s="53"/>
    </row>
    <row r="284" spans="1:5" ht="20.100000000000001" customHeight="1">
      <c r="A284" s="55" t="s">
        <v>49</v>
      </c>
      <c r="B284" s="52">
        <v>0</v>
      </c>
      <c r="C284" s="52">
        <v>0</v>
      </c>
      <c r="D284" s="52">
        <v>0</v>
      </c>
      <c r="E284" s="53"/>
    </row>
    <row r="285" spans="1:5" ht="20.100000000000001" customHeight="1">
      <c r="A285" s="51" t="s">
        <v>206</v>
      </c>
      <c r="B285" s="52">
        <v>0</v>
      </c>
      <c r="C285" s="52">
        <v>0</v>
      </c>
      <c r="D285" s="52">
        <v>0</v>
      </c>
      <c r="E285" s="53"/>
    </row>
    <row r="286" spans="1:5" ht="20.100000000000001" customHeight="1">
      <c r="A286" s="54" t="s">
        <v>207</v>
      </c>
      <c r="B286" s="52">
        <f t="shared" ref="B286:B291" si="0">B287</f>
        <v>0</v>
      </c>
      <c r="C286" s="52">
        <f t="shared" ref="C286:C291" si="1">C287</f>
        <v>0</v>
      </c>
      <c r="D286" s="52">
        <f t="shared" ref="D286:D291" si="2">D287</f>
        <v>0</v>
      </c>
      <c r="E286" s="53"/>
    </row>
    <row r="287" spans="1:5" ht="20.100000000000001" customHeight="1">
      <c r="A287" s="54" t="s">
        <v>208</v>
      </c>
      <c r="B287" s="52">
        <v>0</v>
      </c>
      <c r="C287" s="52">
        <v>0</v>
      </c>
      <c r="D287" s="52">
        <v>0</v>
      </c>
      <c r="E287" s="53"/>
    </row>
    <row r="288" spans="1:5" ht="20.100000000000001" customHeight="1">
      <c r="A288" s="54" t="s">
        <v>209</v>
      </c>
      <c r="B288" s="52">
        <f>SUM(B289,B291,B293,B295,B305)</f>
        <v>0</v>
      </c>
      <c r="C288" s="52">
        <f>SUM(C289,C291,C293,C295,C305)</f>
        <v>0</v>
      </c>
      <c r="D288" s="52">
        <f>SUM(D289,D291,D293,D295,D305)</f>
        <v>4</v>
      </c>
      <c r="E288" s="53"/>
    </row>
    <row r="289" spans="1:5" ht="20.100000000000001" customHeight="1">
      <c r="A289" s="55" t="s">
        <v>210</v>
      </c>
      <c r="B289" s="52">
        <f t="shared" si="0"/>
        <v>0</v>
      </c>
      <c r="C289" s="52">
        <f t="shared" si="1"/>
        <v>0</v>
      </c>
      <c r="D289" s="52">
        <f t="shared" si="2"/>
        <v>0</v>
      </c>
      <c r="E289" s="53"/>
    </row>
    <row r="290" spans="1:5" ht="20.100000000000001" customHeight="1">
      <c r="A290" s="55" t="s">
        <v>211</v>
      </c>
      <c r="B290" s="52">
        <v>0</v>
      </c>
      <c r="C290" s="52">
        <v>0</v>
      </c>
      <c r="D290" s="52">
        <v>0</v>
      </c>
      <c r="E290" s="53"/>
    </row>
    <row r="291" spans="1:5" ht="20.100000000000001" customHeight="1">
      <c r="A291" s="55" t="s">
        <v>212</v>
      </c>
      <c r="B291" s="52">
        <f t="shared" si="0"/>
        <v>0</v>
      </c>
      <c r="C291" s="52">
        <f t="shared" si="1"/>
        <v>0</v>
      </c>
      <c r="D291" s="52">
        <f t="shared" si="2"/>
        <v>0</v>
      </c>
      <c r="E291" s="53"/>
    </row>
    <row r="292" spans="1:5" ht="20.100000000000001" customHeight="1">
      <c r="A292" s="54" t="s">
        <v>213</v>
      </c>
      <c r="B292" s="52">
        <v>0</v>
      </c>
      <c r="C292" s="52">
        <v>0</v>
      </c>
      <c r="D292" s="52">
        <v>0</v>
      </c>
      <c r="E292" s="53"/>
    </row>
    <row r="293" spans="1:5" ht="20.100000000000001" customHeight="1">
      <c r="A293" s="54" t="s">
        <v>214</v>
      </c>
      <c r="B293" s="52">
        <f>B294</f>
        <v>0</v>
      </c>
      <c r="C293" s="52">
        <f>C294</f>
        <v>0</v>
      </c>
      <c r="D293" s="52">
        <f>D294</f>
        <v>0</v>
      </c>
      <c r="E293" s="53"/>
    </row>
    <row r="294" spans="1:5" ht="20.100000000000001" customHeight="1">
      <c r="A294" s="54" t="s">
        <v>215</v>
      </c>
      <c r="B294" s="52">
        <v>0</v>
      </c>
      <c r="C294" s="52">
        <v>0</v>
      </c>
      <c r="D294" s="52">
        <v>0</v>
      </c>
      <c r="E294" s="53"/>
    </row>
    <row r="295" spans="1:5" ht="20.100000000000001" customHeight="1">
      <c r="A295" s="55" t="s">
        <v>216</v>
      </c>
      <c r="B295" s="52">
        <f>SUM(B296:B304)</f>
        <v>0</v>
      </c>
      <c r="C295" s="52">
        <f>SUM(C296:C304)</f>
        <v>0</v>
      </c>
      <c r="D295" s="52">
        <f>SUM(D296:D304)</f>
        <v>4</v>
      </c>
      <c r="E295" s="53"/>
    </row>
    <row r="296" spans="1:5" ht="20.100000000000001" customHeight="1">
      <c r="A296" s="55" t="s">
        <v>217</v>
      </c>
      <c r="B296" s="52">
        <v>0</v>
      </c>
      <c r="C296" s="52">
        <v>0</v>
      </c>
      <c r="D296" s="52">
        <v>4</v>
      </c>
      <c r="E296" s="53"/>
    </row>
    <row r="297" spans="1:5" ht="20.100000000000001" customHeight="1">
      <c r="A297" s="55" t="s">
        <v>218</v>
      </c>
      <c r="B297" s="52">
        <v>0</v>
      </c>
      <c r="C297" s="52">
        <v>0</v>
      </c>
      <c r="D297" s="52">
        <v>0</v>
      </c>
      <c r="E297" s="53"/>
    </row>
    <row r="298" spans="1:5" ht="20.100000000000001" customHeight="1">
      <c r="A298" s="51" t="s">
        <v>219</v>
      </c>
      <c r="B298" s="52">
        <v>0</v>
      </c>
      <c r="C298" s="52">
        <v>0</v>
      </c>
      <c r="D298" s="52">
        <v>0</v>
      </c>
      <c r="E298" s="53"/>
    </row>
    <row r="299" spans="1:5" ht="20.100000000000001" customHeight="1">
      <c r="A299" s="54" t="s">
        <v>220</v>
      </c>
      <c r="B299" s="52">
        <v>0</v>
      </c>
      <c r="C299" s="52">
        <v>0</v>
      </c>
      <c r="D299" s="52">
        <v>0</v>
      </c>
      <c r="E299" s="53"/>
    </row>
    <row r="300" spans="1:5" ht="20.100000000000001" customHeight="1">
      <c r="A300" s="54" t="s">
        <v>221</v>
      </c>
      <c r="B300" s="52">
        <v>0</v>
      </c>
      <c r="C300" s="52">
        <v>0</v>
      </c>
      <c r="D300" s="52">
        <v>0</v>
      </c>
      <c r="E300" s="53"/>
    </row>
    <row r="301" spans="1:5" ht="20.100000000000001" customHeight="1">
      <c r="A301" s="54" t="s">
        <v>222</v>
      </c>
      <c r="B301" s="52">
        <v>0</v>
      </c>
      <c r="C301" s="52">
        <v>0</v>
      </c>
      <c r="D301" s="52">
        <v>0</v>
      </c>
      <c r="E301" s="53"/>
    </row>
    <row r="302" spans="1:5" ht="20.100000000000001" customHeight="1">
      <c r="A302" s="55" t="s">
        <v>223</v>
      </c>
      <c r="B302" s="52">
        <v>0</v>
      </c>
      <c r="C302" s="52">
        <v>0</v>
      </c>
      <c r="D302" s="52">
        <v>0</v>
      </c>
      <c r="E302" s="53"/>
    </row>
    <row r="303" spans="1:5" ht="20.100000000000001" customHeight="1">
      <c r="A303" s="55" t="s">
        <v>224</v>
      </c>
      <c r="B303" s="52">
        <v>0</v>
      </c>
      <c r="C303" s="52">
        <v>0</v>
      </c>
      <c r="D303" s="52">
        <v>0</v>
      </c>
      <c r="E303" s="53"/>
    </row>
    <row r="304" spans="1:5" ht="20.100000000000001" customHeight="1">
      <c r="A304" s="55" t="s">
        <v>225</v>
      </c>
      <c r="B304" s="52">
        <v>0</v>
      </c>
      <c r="C304" s="52">
        <v>0</v>
      </c>
      <c r="D304" s="52">
        <v>0</v>
      </c>
      <c r="E304" s="53"/>
    </row>
    <row r="305" spans="1:5" ht="20.100000000000001" customHeight="1">
      <c r="A305" s="54" t="s">
        <v>226</v>
      </c>
      <c r="B305" s="52">
        <f>B306</f>
        <v>0</v>
      </c>
      <c r="C305" s="52">
        <f>C306</f>
        <v>0</v>
      </c>
      <c r="D305" s="52">
        <f>D306</f>
        <v>0</v>
      </c>
      <c r="E305" s="53"/>
    </row>
    <row r="306" spans="1:5" ht="20.100000000000001" customHeight="1">
      <c r="A306" s="54" t="s">
        <v>227</v>
      </c>
      <c r="B306" s="52">
        <v>0</v>
      </c>
      <c r="C306" s="52">
        <v>0</v>
      </c>
      <c r="D306" s="52">
        <v>0</v>
      </c>
      <c r="E306" s="53"/>
    </row>
    <row r="307" spans="1:5" ht="20.100000000000001" customHeight="1">
      <c r="A307" s="54" t="s">
        <v>228</v>
      </c>
      <c r="B307" s="52">
        <f>SUM(B308,B311,B320,B327,B335,B344,B360,B370,B380,B388,B394)</f>
        <v>10926</v>
      </c>
      <c r="C307" s="52">
        <f>SUM(C308,C311,C320,C327,C335,C344,C360,C370,C380,C388,C394)</f>
        <v>9225</v>
      </c>
      <c r="D307" s="52">
        <f>SUM(D308,D311,D320,D327,D335,D344,D360,D370,D380,D388,D394)</f>
        <v>9133</v>
      </c>
      <c r="E307" s="53"/>
    </row>
    <row r="308" spans="1:5" ht="20.100000000000001" customHeight="1">
      <c r="A308" s="55" t="s">
        <v>229</v>
      </c>
      <c r="B308" s="52">
        <f>SUM(B309:B310)</f>
        <v>131</v>
      </c>
      <c r="C308" s="52">
        <f>SUM(C309:C310)</f>
        <v>131</v>
      </c>
      <c r="D308" s="52">
        <f>SUM(D309:D310)</f>
        <v>211</v>
      </c>
      <c r="E308" s="53"/>
    </row>
    <row r="309" spans="1:5" ht="20.100000000000001" customHeight="1">
      <c r="A309" s="55" t="s">
        <v>230</v>
      </c>
      <c r="B309" s="52">
        <v>131</v>
      </c>
      <c r="C309" s="52">
        <v>131</v>
      </c>
      <c r="D309" s="52">
        <v>203</v>
      </c>
      <c r="E309" s="53"/>
    </row>
    <row r="310" spans="1:5" ht="20.100000000000001" customHeight="1">
      <c r="A310" s="55" t="s">
        <v>231</v>
      </c>
      <c r="B310" s="52">
        <v>0</v>
      </c>
      <c r="C310" s="52">
        <v>0</v>
      </c>
      <c r="D310" s="52">
        <v>8</v>
      </c>
      <c r="E310" s="53"/>
    </row>
    <row r="311" spans="1:5" ht="20.100000000000001" customHeight="1">
      <c r="A311" s="51" t="s">
        <v>232</v>
      </c>
      <c r="B311" s="52">
        <f>SUM(B312:B319)</f>
        <v>10079</v>
      </c>
      <c r="C311" s="52">
        <f>SUM(C312:C319)</f>
        <v>8338</v>
      </c>
      <c r="D311" s="52">
        <f>SUM(D312:D319)</f>
        <v>8234</v>
      </c>
      <c r="E311" s="53"/>
    </row>
    <row r="312" spans="1:5" ht="20.100000000000001" customHeight="1">
      <c r="A312" s="54" t="s">
        <v>40</v>
      </c>
      <c r="B312" s="52">
        <v>9948</v>
      </c>
      <c r="C312" s="52">
        <v>8207</v>
      </c>
      <c r="D312" s="52">
        <v>6922</v>
      </c>
      <c r="E312" s="53"/>
    </row>
    <row r="313" spans="1:5" ht="20.100000000000001" customHeight="1">
      <c r="A313" s="54" t="s">
        <v>41</v>
      </c>
      <c r="B313" s="52">
        <v>0</v>
      </c>
      <c r="C313" s="52">
        <v>0</v>
      </c>
      <c r="D313" s="52">
        <v>744</v>
      </c>
      <c r="E313" s="53"/>
    </row>
    <row r="314" spans="1:5" ht="20.100000000000001" customHeight="1">
      <c r="A314" s="54" t="s">
        <v>42</v>
      </c>
      <c r="B314" s="52">
        <v>0</v>
      </c>
      <c r="C314" s="52">
        <v>0</v>
      </c>
      <c r="D314" s="52">
        <v>0</v>
      </c>
      <c r="E314" s="53"/>
    </row>
    <row r="315" spans="1:5" ht="20.100000000000001" customHeight="1">
      <c r="A315" s="55" t="s">
        <v>81</v>
      </c>
      <c r="B315" s="52">
        <v>0</v>
      </c>
      <c r="C315" s="52">
        <v>0</v>
      </c>
      <c r="D315" s="52">
        <v>0</v>
      </c>
      <c r="E315" s="53"/>
    </row>
    <row r="316" spans="1:5" ht="20.100000000000001" customHeight="1">
      <c r="A316" s="55" t="s">
        <v>233</v>
      </c>
      <c r="B316" s="52">
        <v>18</v>
      </c>
      <c r="C316" s="52">
        <v>18</v>
      </c>
      <c r="D316" s="52">
        <v>220</v>
      </c>
      <c r="E316" s="53"/>
    </row>
    <row r="317" spans="1:5" ht="20.100000000000001" customHeight="1">
      <c r="A317" s="55" t="s">
        <v>234</v>
      </c>
      <c r="B317" s="52">
        <v>0</v>
      </c>
      <c r="C317" s="52">
        <v>0</v>
      </c>
      <c r="D317" s="52">
        <v>0</v>
      </c>
      <c r="E317" s="53"/>
    </row>
    <row r="318" spans="1:5" ht="20.100000000000001" customHeight="1">
      <c r="A318" s="54" t="s">
        <v>49</v>
      </c>
      <c r="B318" s="52">
        <v>0</v>
      </c>
      <c r="C318" s="52">
        <v>0</v>
      </c>
      <c r="D318" s="52">
        <v>0</v>
      </c>
      <c r="E318" s="53"/>
    </row>
    <row r="319" spans="1:5" ht="20.100000000000001" customHeight="1">
      <c r="A319" s="54" t="s">
        <v>235</v>
      </c>
      <c r="B319" s="52">
        <v>113</v>
      </c>
      <c r="C319" s="52">
        <v>113</v>
      </c>
      <c r="D319" s="52">
        <v>348</v>
      </c>
      <c r="E319" s="53"/>
    </row>
    <row r="320" spans="1:5" ht="20.100000000000001" customHeight="1">
      <c r="A320" s="54" t="s">
        <v>236</v>
      </c>
      <c r="B320" s="52">
        <f>SUM(B321:B326)</f>
        <v>0</v>
      </c>
      <c r="C320" s="52">
        <f>SUM(C321:C326)</f>
        <v>0</v>
      </c>
      <c r="D320" s="52">
        <f>SUM(D321:D326)</f>
        <v>0</v>
      </c>
      <c r="E320" s="53"/>
    </row>
    <row r="321" spans="1:5" ht="20.100000000000001" customHeight="1">
      <c r="A321" s="55" t="s">
        <v>40</v>
      </c>
      <c r="B321" s="52">
        <v>0</v>
      </c>
      <c r="C321" s="52">
        <v>0</v>
      </c>
      <c r="D321" s="52">
        <v>0</v>
      </c>
      <c r="E321" s="53"/>
    </row>
    <row r="322" spans="1:5" ht="20.100000000000001" customHeight="1">
      <c r="A322" s="55" t="s">
        <v>41</v>
      </c>
      <c r="B322" s="52">
        <v>0</v>
      </c>
      <c r="C322" s="52">
        <v>0</v>
      </c>
      <c r="D322" s="52">
        <v>0</v>
      </c>
      <c r="E322" s="53"/>
    </row>
    <row r="323" spans="1:5" ht="20.100000000000001" customHeight="1">
      <c r="A323" s="55" t="s">
        <v>42</v>
      </c>
      <c r="B323" s="52">
        <v>0</v>
      </c>
      <c r="C323" s="52">
        <v>0</v>
      </c>
      <c r="D323" s="52">
        <v>0</v>
      </c>
      <c r="E323" s="53"/>
    </row>
    <row r="324" spans="1:5" ht="20.100000000000001" customHeight="1">
      <c r="A324" s="51" t="s">
        <v>237</v>
      </c>
      <c r="B324" s="52">
        <v>0</v>
      </c>
      <c r="C324" s="52">
        <v>0</v>
      </c>
      <c r="D324" s="52">
        <v>0</v>
      </c>
      <c r="E324" s="53"/>
    </row>
    <row r="325" spans="1:5" ht="20.100000000000001" customHeight="1">
      <c r="A325" s="54" t="s">
        <v>49</v>
      </c>
      <c r="B325" s="52">
        <v>0</v>
      </c>
      <c r="C325" s="52">
        <v>0</v>
      </c>
      <c r="D325" s="52">
        <v>0</v>
      </c>
      <c r="E325" s="53"/>
    </row>
    <row r="326" spans="1:5" ht="20.100000000000001" customHeight="1">
      <c r="A326" s="54" t="s">
        <v>238</v>
      </c>
      <c r="B326" s="52">
        <v>0</v>
      </c>
      <c r="C326" s="52">
        <v>0</v>
      </c>
      <c r="D326" s="52">
        <v>0</v>
      </c>
      <c r="E326" s="53"/>
    </row>
    <row r="327" spans="1:5" ht="20.100000000000001" customHeight="1">
      <c r="A327" s="54" t="s">
        <v>239</v>
      </c>
      <c r="B327" s="52">
        <f>SUM(B328:B334)</f>
        <v>0</v>
      </c>
      <c r="C327" s="52">
        <f>SUM(C328:C334)</f>
        <v>0</v>
      </c>
      <c r="D327" s="52">
        <f>SUM(D328:D334)</f>
        <v>0</v>
      </c>
      <c r="E327" s="53"/>
    </row>
    <row r="328" spans="1:5" ht="20.100000000000001" customHeight="1">
      <c r="A328" s="55" t="s">
        <v>40</v>
      </c>
      <c r="B328" s="52">
        <v>0</v>
      </c>
      <c r="C328" s="52">
        <v>0</v>
      </c>
      <c r="D328" s="52">
        <v>0</v>
      </c>
      <c r="E328" s="53"/>
    </row>
    <row r="329" spans="1:5" ht="20.100000000000001" customHeight="1">
      <c r="A329" s="55" t="s">
        <v>41</v>
      </c>
      <c r="B329" s="52">
        <v>0</v>
      </c>
      <c r="C329" s="52">
        <v>0</v>
      </c>
      <c r="D329" s="52">
        <v>0</v>
      </c>
      <c r="E329" s="53"/>
    </row>
    <row r="330" spans="1:5" ht="20.100000000000001" customHeight="1">
      <c r="A330" s="55" t="s">
        <v>42</v>
      </c>
      <c r="B330" s="52">
        <v>0</v>
      </c>
      <c r="C330" s="52">
        <v>0</v>
      </c>
      <c r="D330" s="52">
        <v>0</v>
      </c>
      <c r="E330" s="53"/>
    </row>
    <row r="331" spans="1:5" ht="20.100000000000001" customHeight="1">
      <c r="A331" s="54" t="s">
        <v>240</v>
      </c>
      <c r="B331" s="52">
        <v>0</v>
      </c>
      <c r="C331" s="52">
        <v>0</v>
      </c>
      <c r="D331" s="52">
        <v>0</v>
      </c>
      <c r="E331" s="53"/>
    </row>
    <row r="332" spans="1:5" ht="20.100000000000001" customHeight="1">
      <c r="A332" s="54" t="s">
        <v>241</v>
      </c>
      <c r="B332" s="52">
        <v>0</v>
      </c>
      <c r="C332" s="52">
        <v>0</v>
      </c>
      <c r="D332" s="52">
        <v>0</v>
      </c>
      <c r="E332" s="53"/>
    </row>
    <row r="333" spans="1:5" ht="20.100000000000001" customHeight="1">
      <c r="A333" s="54" t="s">
        <v>49</v>
      </c>
      <c r="B333" s="52">
        <v>0</v>
      </c>
      <c r="C333" s="52">
        <v>0</v>
      </c>
      <c r="D333" s="52">
        <v>0</v>
      </c>
      <c r="E333" s="53"/>
    </row>
    <row r="334" spans="1:5" ht="20.100000000000001" customHeight="1">
      <c r="A334" s="55" t="s">
        <v>242</v>
      </c>
      <c r="B334" s="52">
        <v>0</v>
      </c>
      <c r="C334" s="52">
        <v>0</v>
      </c>
      <c r="D334" s="52">
        <v>0</v>
      </c>
      <c r="E334" s="53"/>
    </row>
    <row r="335" spans="1:5" ht="20.100000000000001" customHeight="1">
      <c r="A335" s="55" t="s">
        <v>243</v>
      </c>
      <c r="B335" s="52">
        <f>SUM(B336:B343)</f>
        <v>0</v>
      </c>
      <c r="C335" s="52">
        <f>SUM(C336:C343)</f>
        <v>0</v>
      </c>
      <c r="D335" s="52">
        <f>SUM(D336:D343)</f>
        <v>0</v>
      </c>
      <c r="E335" s="53"/>
    </row>
    <row r="336" spans="1:5" ht="20.100000000000001" customHeight="1">
      <c r="A336" s="55" t="s">
        <v>40</v>
      </c>
      <c r="B336" s="52">
        <v>0</v>
      </c>
      <c r="C336" s="52">
        <v>0</v>
      </c>
      <c r="D336" s="52">
        <v>0</v>
      </c>
      <c r="E336" s="53"/>
    </row>
    <row r="337" spans="1:5" ht="20.100000000000001" customHeight="1">
      <c r="A337" s="51" t="s">
        <v>41</v>
      </c>
      <c r="B337" s="52">
        <v>0</v>
      </c>
      <c r="C337" s="52">
        <v>0</v>
      </c>
      <c r="D337" s="52">
        <v>0</v>
      </c>
      <c r="E337" s="53"/>
    </row>
    <row r="338" spans="1:5" ht="20.100000000000001" customHeight="1">
      <c r="A338" s="54" t="s">
        <v>42</v>
      </c>
      <c r="B338" s="52">
        <v>0</v>
      </c>
      <c r="C338" s="52">
        <v>0</v>
      </c>
      <c r="D338" s="52">
        <v>0</v>
      </c>
      <c r="E338" s="53"/>
    </row>
    <row r="339" spans="1:5" ht="20.100000000000001" customHeight="1">
      <c r="A339" s="54" t="s">
        <v>244</v>
      </c>
      <c r="B339" s="52">
        <v>0</v>
      </c>
      <c r="C339" s="52">
        <v>0</v>
      </c>
      <c r="D339" s="52">
        <v>0</v>
      </c>
      <c r="E339" s="53"/>
    </row>
    <row r="340" spans="1:5" ht="20.100000000000001" customHeight="1">
      <c r="A340" s="54" t="s">
        <v>245</v>
      </c>
      <c r="B340" s="52">
        <v>0</v>
      </c>
      <c r="C340" s="52">
        <v>0</v>
      </c>
      <c r="D340" s="52">
        <v>0</v>
      </c>
      <c r="E340" s="53"/>
    </row>
    <row r="341" spans="1:5" ht="20.100000000000001" customHeight="1">
      <c r="A341" s="55" t="s">
        <v>246</v>
      </c>
      <c r="B341" s="52">
        <v>0</v>
      </c>
      <c r="C341" s="52">
        <v>0</v>
      </c>
      <c r="D341" s="52">
        <v>0</v>
      </c>
      <c r="E341" s="53"/>
    </row>
    <row r="342" spans="1:5" ht="20.100000000000001" customHeight="1">
      <c r="A342" s="55" t="s">
        <v>49</v>
      </c>
      <c r="B342" s="52">
        <v>0</v>
      </c>
      <c r="C342" s="52">
        <v>0</v>
      </c>
      <c r="D342" s="52">
        <v>0</v>
      </c>
      <c r="E342" s="53"/>
    </row>
    <row r="343" spans="1:5" ht="20.100000000000001" customHeight="1">
      <c r="A343" s="55" t="s">
        <v>247</v>
      </c>
      <c r="B343" s="52">
        <v>0</v>
      </c>
      <c r="C343" s="52">
        <v>0</v>
      </c>
      <c r="D343" s="52">
        <v>0</v>
      </c>
      <c r="E343" s="53"/>
    </row>
    <row r="344" spans="1:5" ht="20.100000000000001" customHeight="1">
      <c r="A344" s="55" t="s">
        <v>248</v>
      </c>
      <c r="B344" s="52">
        <f>SUM(B345:B359)</f>
        <v>713</v>
      </c>
      <c r="C344" s="52">
        <f>SUM(C345:C359)</f>
        <v>753</v>
      </c>
      <c r="D344" s="52">
        <f>SUM(D345:D359)</f>
        <v>678</v>
      </c>
      <c r="E344" s="53"/>
    </row>
    <row r="345" spans="1:5" ht="20.100000000000001" customHeight="1">
      <c r="A345" s="55" t="s">
        <v>40</v>
      </c>
      <c r="B345" s="52">
        <v>602</v>
      </c>
      <c r="C345" s="52">
        <v>599</v>
      </c>
      <c r="D345" s="52">
        <v>543</v>
      </c>
      <c r="E345" s="53"/>
    </row>
    <row r="346" spans="1:5" ht="20.100000000000001" customHeight="1">
      <c r="A346" s="54" t="s">
        <v>41</v>
      </c>
      <c r="B346" s="52">
        <v>32</v>
      </c>
      <c r="C346" s="52">
        <v>32</v>
      </c>
      <c r="D346" s="52">
        <v>22</v>
      </c>
      <c r="E346" s="53"/>
    </row>
    <row r="347" spans="1:5" ht="20.100000000000001" customHeight="1">
      <c r="A347" s="54" t="s">
        <v>42</v>
      </c>
      <c r="B347" s="52">
        <v>0</v>
      </c>
      <c r="C347" s="52">
        <v>0</v>
      </c>
      <c r="D347" s="52">
        <v>0</v>
      </c>
      <c r="E347" s="53"/>
    </row>
    <row r="348" spans="1:5" ht="20.100000000000001" customHeight="1">
      <c r="A348" s="54" t="s">
        <v>249</v>
      </c>
      <c r="B348" s="52">
        <v>12</v>
      </c>
      <c r="C348" s="52">
        <v>12</v>
      </c>
      <c r="D348" s="52">
        <v>12</v>
      </c>
      <c r="E348" s="53"/>
    </row>
    <row r="349" spans="1:5" ht="20.100000000000001" customHeight="1">
      <c r="A349" s="55" t="s">
        <v>250</v>
      </c>
      <c r="B349" s="52">
        <v>0</v>
      </c>
      <c r="C349" s="52">
        <v>10</v>
      </c>
      <c r="D349" s="52">
        <v>3</v>
      </c>
      <c r="E349" s="53"/>
    </row>
    <row r="350" spans="1:5" ht="20.100000000000001" customHeight="1">
      <c r="A350" s="55" t="s">
        <v>251</v>
      </c>
      <c r="B350" s="52">
        <v>0</v>
      </c>
      <c r="C350" s="52">
        <v>0</v>
      </c>
      <c r="D350" s="52">
        <v>0</v>
      </c>
      <c r="E350" s="53"/>
    </row>
    <row r="351" spans="1:5" ht="20.100000000000001" customHeight="1">
      <c r="A351" s="55" t="s">
        <v>252</v>
      </c>
      <c r="B351" s="52">
        <v>57</v>
      </c>
      <c r="C351" s="52">
        <v>57</v>
      </c>
      <c r="D351" s="52">
        <v>11</v>
      </c>
      <c r="E351" s="53"/>
    </row>
    <row r="352" spans="1:5" ht="20.100000000000001" customHeight="1">
      <c r="A352" s="51" t="s">
        <v>253</v>
      </c>
      <c r="B352" s="52">
        <v>0</v>
      </c>
      <c r="C352" s="52">
        <v>0</v>
      </c>
      <c r="D352" s="52">
        <v>0</v>
      </c>
      <c r="E352" s="53"/>
    </row>
    <row r="353" spans="1:5" ht="20.100000000000001" customHeight="1">
      <c r="A353" s="54" t="s">
        <v>254</v>
      </c>
      <c r="B353" s="52">
        <v>0</v>
      </c>
      <c r="C353" s="52">
        <v>0</v>
      </c>
      <c r="D353" s="52">
        <v>0</v>
      </c>
      <c r="E353" s="53"/>
    </row>
    <row r="354" spans="1:5" ht="20.100000000000001" customHeight="1">
      <c r="A354" s="54" t="s">
        <v>255</v>
      </c>
      <c r="B354" s="52">
        <v>10</v>
      </c>
      <c r="C354" s="52">
        <v>43</v>
      </c>
      <c r="D354" s="52">
        <v>46</v>
      </c>
      <c r="E354" s="53"/>
    </row>
    <row r="355" spans="1:5" ht="20.100000000000001" customHeight="1">
      <c r="A355" s="54" t="s">
        <v>256</v>
      </c>
      <c r="B355" s="52">
        <v>0</v>
      </c>
      <c r="C355" s="52">
        <v>0</v>
      </c>
      <c r="D355" s="52">
        <v>0</v>
      </c>
      <c r="E355" s="53"/>
    </row>
    <row r="356" spans="1:5" ht="20.100000000000001" customHeight="1">
      <c r="A356" s="55" t="s">
        <v>257</v>
      </c>
      <c r="B356" s="52">
        <v>0</v>
      </c>
      <c r="C356" s="52">
        <v>0</v>
      </c>
      <c r="D356" s="52">
        <v>10</v>
      </c>
      <c r="E356" s="53"/>
    </row>
    <row r="357" spans="1:5" ht="20.100000000000001" customHeight="1">
      <c r="A357" s="55" t="s">
        <v>81</v>
      </c>
      <c r="B357" s="52">
        <v>0</v>
      </c>
      <c r="C357" s="52">
        <v>0</v>
      </c>
      <c r="D357" s="52">
        <v>0</v>
      </c>
      <c r="E357" s="53"/>
    </row>
    <row r="358" spans="1:5" ht="20.100000000000001" customHeight="1">
      <c r="A358" s="55" t="s">
        <v>49</v>
      </c>
      <c r="B358" s="52">
        <v>0</v>
      </c>
      <c r="C358" s="52">
        <v>0</v>
      </c>
      <c r="D358" s="52">
        <v>0</v>
      </c>
      <c r="E358" s="53"/>
    </row>
    <row r="359" spans="1:5" ht="20.100000000000001" customHeight="1">
      <c r="A359" s="54" t="s">
        <v>258</v>
      </c>
      <c r="B359" s="52">
        <v>0</v>
      </c>
      <c r="C359" s="52">
        <v>0</v>
      </c>
      <c r="D359" s="52">
        <v>31</v>
      </c>
      <c r="E359" s="53"/>
    </row>
    <row r="360" spans="1:5" ht="20.100000000000001" customHeight="1">
      <c r="A360" s="54" t="s">
        <v>259</v>
      </c>
      <c r="B360" s="52">
        <f>SUM(B361:B369)</f>
        <v>0</v>
      </c>
      <c r="C360" s="52">
        <f>SUM(C361:C369)</f>
        <v>0</v>
      </c>
      <c r="D360" s="52">
        <f>SUM(D361:D369)</f>
        <v>0</v>
      </c>
      <c r="E360" s="53"/>
    </row>
    <row r="361" spans="1:5" ht="20.100000000000001" customHeight="1">
      <c r="A361" s="54" t="s">
        <v>40</v>
      </c>
      <c r="B361" s="52">
        <v>0</v>
      </c>
      <c r="C361" s="52">
        <v>0</v>
      </c>
      <c r="D361" s="52">
        <v>0</v>
      </c>
      <c r="E361" s="53"/>
    </row>
    <row r="362" spans="1:5" ht="20.100000000000001" customHeight="1">
      <c r="A362" s="55" t="s">
        <v>41</v>
      </c>
      <c r="B362" s="52">
        <v>0</v>
      </c>
      <c r="C362" s="52">
        <v>0</v>
      </c>
      <c r="D362" s="52">
        <v>0</v>
      </c>
      <c r="E362" s="53"/>
    </row>
    <row r="363" spans="1:5" ht="20.100000000000001" customHeight="1">
      <c r="A363" s="55" t="s">
        <v>42</v>
      </c>
      <c r="B363" s="52">
        <v>0</v>
      </c>
      <c r="C363" s="52">
        <v>0</v>
      </c>
      <c r="D363" s="52">
        <v>0</v>
      </c>
      <c r="E363" s="53"/>
    </row>
    <row r="364" spans="1:5" ht="20.100000000000001" customHeight="1">
      <c r="A364" s="55" t="s">
        <v>260</v>
      </c>
      <c r="B364" s="52">
        <v>0</v>
      </c>
      <c r="C364" s="52">
        <v>0</v>
      </c>
      <c r="D364" s="52">
        <v>0</v>
      </c>
      <c r="E364" s="53"/>
    </row>
    <row r="365" spans="1:5" ht="20.100000000000001" customHeight="1">
      <c r="A365" s="51" t="s">
        <v>261</v>
      </c>
      <c r="B365" s="52">
        <v>0</v>
      </c>
      <c r="C365" s="52">
        <v>0</v>
      </c>
      <c r="D365" s="52">
        <v>0</v>
      </c>
      <c r="E365" s="53"/>
    </row>
    <row r="366" spans="1:5" ht="20.100000000000001" customHeight="1">
      <c r="A366" s="54" t="s">
        <v>262</v>
      </c>
      <c r="B366" s="52">
        <v>0</v>
      </c>
      <c r="C366" s="52">
        <v>0</v>
      </c>
      <c r="D366" s="52">
        <v>0</v>
      </c>
      <c r="E366" s="53"/>
    </row>
    <row r="367" spans="1:5" ht="20.100000000000001" customHeight="1">
      <c r="A367" s="54" t="s">
        <v>81</v>
      </c>
      <c r="B367" s="52">
        <v>0</v>
      </c>
      <c r="C367" s="52">
        <v>0</v>
      </c>
      <c r="D367" s="52">
        <v>0</v>
      </c>
      <c r="E367" s="53"/>
    </row>
    <row r="368" spans="1:5" ht="20.100000000000001" customHeight="1">
      <c r="A368" s="54" t="s">
        <v>49</v>
      </c>
      <c r="B368" s="52">
        <v>0</v>
      </c>
      <c r="C368" s="52">
        <v>0</v>
      </c>
      <c r="D368" s="52">
        <v>0</v>
      </c>
      <c r="E368" s="53"/>
    </row>
    <row r="369" spans="1:5" ht="20.100000000000001" customHeight="1">
      <c r="A369" s="55" t="s">
        <v>263</v>
      </c>
      <c r="B369" s="52">
        <v>0</v>
      </c>
      <c r="C369" s="52">
        <v>0</v>
      </c>
      <c r="D369" s="52">
        <v>0</v>
      </c>
      <c r="E369" s="53"/>
    </row>
    <row r="370" spans="1:5" ht="20.100000000000001" customHeight="1">
      <c r="A370" s="55" t="s">
        <v>264</v>
      </c>
      <c r="B370" s="52">
        <f>SUM(B371:B379)</f>
        <v>0</v>
      </c>
      <c r="C370" s="52">
        <f>SUM(C371:C379)</f>
        <v>0</v>
      </c>
      <c r="D370" s="52">
        <f>SUM(D371:D379)</f>
        <v>0</v>
      </c>
      <c r="E370" s="53"/>
    </row>
    <row r="371" spans="1:5" ht="20.100000000000001" customHeight="1">
      <c r="A371" s="55" t="s">
        <v>40</v>
      </c>
      <c r="B371" s="52">
        <v>0</v>
      </c>
      <c r="C371" s="52">
        <v>0</v>
      </c>
      <c r="D371" s="52">
        <v>0</v>
      </c>
      <c r="E371" s="53"/>
    </row>
    <row r="372" spans="1:5" ht="20.100000000000001" customHeight="1">
      <c r="A372" s="54" t="s">
        <v>41</v>
      </c>
      <c r="B372" s="52">
        <v>0</v>
      </c>
      <c r="C372" s="52">
        <v>0</v>
      </c>
      <c r="D372" s="52">
        <v>0</v>
      </c>
      <c r="E372" s="53"/>
    </row>
    <row r="373" spans="1:5" ht="20.100000000000001" customHeight="1">
      <c r="A373" s="54" t="s">
        <v>42</v>
      </c>
      <c r="B373" s="52">
        <v>0</v>
      </c>
      <c r="C373" s="52">
        <v>0</v>
      </c>
      <c r="D373" s="52">
        <v>0</v>
      </c>
      <c r="E373" s="53"/>
    </row>
    <row r="374" spans="1:5" ht="20.100000000000001" customHeight="1">
      <c r="A374" s="54" t="s">
        <v>265</v>
      </c>
      <c r="B374" s="52">
        <v>0</v>
      </c>
      <c r="C374" s="52">
        <v>0</v>
      </c>
      <c r="D374" s="52">
        <v>0</v>
      </c>
      <c r="E374" s="53"/>
    </row>
    <row r="375" spans="1:5" ht="20.100000000000001" customHeight="1">
      <c r="A375" s="55" t="s">
        <v>266</v>
      </c>
      <c r="B375" s="52">
        <v>0</v>
      </c>
      <c r="C375" s="52">
        <v>0</v>
      </c>
      <c r="D375" s="52">
        <v>0</v>
      </c>
      <c r="E375" s="53"/>
    </row>
    <row r="376" spans="1:5" ht="20.100000000000001" customHeight="1">
      <c r="A376" s="55" t="s">
        <v>267</v>
      </c>
      <c r="B376" s="52">
        <v>0</v>
      </c>
      <c r="C376" s="52">
        <v>0</v>
      </c>
      <c r="D376" s="52">
        <v>0</v>
      </c>
      <c r="E376" s="53"/>
    </row>
    <row r="377" spans="1:5" ht="20.100000000000001" customHeight="1">
      <c r="A377" s="55" t="s">
        <v>81</v>
      </c>
      <c r="B377" s="52">
        <v>0</v>
      </c>
      <c r="C377" s="52">
        <v>0</v>
      </c>
      <c r="D377" s="52">
        <v>0</v>
      </c>
      <c r="E377" s="53"/>
    </row>
    <row r="378" spans="1:5" ht="20.100000000000001" customHeight="1">
      <c r="A378" s="51" t="s">
        <v>49</v>
      </c>
      <c r="B378" s="52">
        <v>0</v>
      </c>
      <c r="C378" s="52">
        <v>0</v>
      </c>
      <c r="D378" s="52">
        <v>0</v>
      </c>
      <c r="E378" s="53"/>
    </row>
    <row r="379" spans="1:5" ht="20.100000000000001" customHeight="1">
      <c r="A379" s="54" t="s">
        <v>268</v>
      </c>
      <c r="B379" s="52">
        <v>0</v>
      </c>
      <c r="C379" s="52">
        <v>0</v>
      </c>
      <c r="D379" s="52">
        <v>0</v>
      </c>
      <c r="E379" s="53"/>
    </row>
    <row r="380" spans="1:5" ht="20.100000000000001" customHeight="1">
      <c r="A380" s="54" t="s">
        <v>269</v>
      </c>
      <c r="B380" s="52">
        <f>SUM(B381:B387)</f>
        <v>1</v>
      </c>
      <c r="C380" s="52">
        <f>SUM(C381:C387)</f>
        <v>1</v>
      </c>
      <c r="D380" s="52">
        <f>SUM(D381:D387)</f>
        <v>0</v>
      </c>
      <c r="E380" s="53"/>
    </row>
    <row r="381" spans="1:5" ht="20.100000000000001" customHeight="1">
      <c r="A381" s="54" t="s">
        <v>40</v>
      </c>
      <c r="B381" s="52">
        <v>1</v>
      </c>
      <c r="C381" s="52">
        <v>1</v>
      </c>
      <c r="D381" s="52">
        <v>0</v>
      </c>
      <c r="E381" s="53"/>
    </row>
    <row r="382" spans="1:5" ht="20.100000000000001" customHeight="1">
      <c r="A382" s="54" t="s">
        <v>41</v>
      </c>
      <c r="B382" s="52">
        <v>0</v>
      </c>
      <c r="C382" s="52">
        <v>0</v>
      </c>
      <c r="D382" s="52">
        <v>0</v>
      </c>
      <c r="E382" s="53"/>
    </row>
    <row r="383" spans="1:5" ht="20.100000000000001" customHeight="1">
      <c r="A383" s="55" t="s">
        <v>42</v>
      </c>
      <c r="B383" s="52">
        <v>0</v>
      </c>
      <c r="C383" s="52">
        <v>0</v>
      </c>
      <c r="D383" s="52">
        <v>0</v>
      </c>
      <c r="E383" s="53"/>
    </row>
    <row r="384" spans="1:5" ht="20.100000000000001" customHeight="1">
      <c r="A384" s="55" t="s">
        <v>270</v>
      </c>
      <c r="B384" s="52">
        <v>0</v>
      </c>
      <c r="C384" s="52">
        <v>0</v>
      </c>
      <c r="D384" s="52">
        <v>0</v>
      </c>
      <c r="E384" s="53"/>
    </row>
    <row r="385" spans="1:5" ht="20.100000000000001" customHeight="1">
      <c r="A385" s="55" t="s">
        <v>271</v>
      </c>
      <c r="B385" s="52">
        <v>0</v>
      </c>
      <c r="C385" s="52">
        <v>0</v>
      </c>
      <c r="D385" s="52">
        <v>0</v>
      </c>
      <c r="E385" s="53"/>
    </row>
    <row r="386" spans="1:5" ht="20.100000000000001" customHeight="1">
      <c r="A386" s="55" t="s">
        <v>49</v>
      </c>
      <c r="B386" s="52">
        <v>0</v>
      </c>
      <c r="C386" s="52">
        <v>0</v>
      </c>
      <c r="D386" s="52">
        <v>0</v>
      </c>
      <c r="E386" s="53"/>
    </row>
    <row r="387" spans="1:5" ht="20.100000000000001" customHeight="1">
      <c r="A387" s="51" t="s">
        <v>272</v>
      </c>
      <c r="B387" s="52">
        <v>0</v>
      </c>
      <c r="C387" s="52">
        <v>0</v>
      </c>
      <c r="D387" s="52">
        <v>0</v>
      </c>
      <c r="E387" s="53"/>
    </row>
    <row r="388" spans="1:5" ht="20.100000000000001" customHeight="1">
      <c r="A388" s="54" t="s">
        <v>273</v>
      </c>
      <c r="B388" s="52">
        <f>SUM(B389:B393)</f>
        <v>0</v>
      </c>
      <c r="C388" s="52">
        <f>SUM(C389:C393)</f>
        <v>0</v>
      </c>
      <c r="D388" s="52">
        <f>SUM(D389:D393)</f>
        <v>0</v>
      </c>
      <c r="E388" s="53"/>
    </row>
    <row r="389" spans="1:5" ht="20.100000000000001" customHeight="1">
      <c r="A389" s="54" t="s">
        <v>40</v>
      </c>
      <c r="B389" s="52">
        <v>0</v>
      </c>
      <c r="C389" s="52">
        <v>0</v>
      </c>
      <c r="D389" s="52">
        <v>0</v>
      </c>
      <c r="E389" s="53"/>
    </row>
    <row r="390" spans="1:5" ht="20.100000000000001" customHeight="1">
      <c r="A390" s="54" t="s">
        <v>41</v>
      </c>
      <c r="B390" s="52">
        <v>0</v>
      </c>
      <c r="C390" s="52">
        <v>0</v>
      </c>
      <c r="D390" s="52">
        <v>0</v>
      </c>
      <c r="E390" s="53"/>
    </row>
    <row r="391" spans="1:5" ht="20.100000000000001" customHeight="1">
      <c r="A391" s="51" t="s">
        <v>81</v>
      </c>
      <c r="B391" s="52">
        <v>0</v>
      </c>
      <c r="C391" s="52">
        <v>0</v>
      </c>
      <c r="D391" s="52">
        <v>0</v>
      </c>
      <c r="E391" s="53"/>
    </row>
    <row r="392" spans="1:5" ht="20.100000000000001" customHeight="1">
      <c r="A392" s="55" t="s">
        <v>274</v>
      </c>
      <c r="B392" s="52">
        <v>0</v>
      </c>
      <c r="C392" s="52">
        <v>0</v>
      </c>
      <c r="D392" s="52">
        <v>0</v>
      </c>
      <c r="E392" s="53"/>
    </row>
    <row r="393" spans="1:5" ht="20.100000000000001" customHeight="1">
      <c r="A393" s="54" t="s">
        <v>275</v>
      </c>
      <c r="B393" s="52">
        <v>0</v>
      </c>
      <c r="C393" s="52">
        <v>0</v>
      </c>
      <c r="D393" s="52">
        <v>0</v>
      </c>
      <c r="E393" s="53"/>
    </row>
    <row r="394" spans="1:5" ht="20.100000000000001" customHeight="1">
      <c r="A394" s="54" t="s">
        <v>276</v>
      </c>
      <c r="B394" s="52">
        <f>B395</f>
        <v>2</v>
      </c>
      <c r="C394" s="52">
        <f>C395</f>
        <v>2</v>
      </c>
      <c r="D394" s="52">
        <f>D395</f>
        <v>10</v>
      </c>
      <c r="E394" s="53"/>
    </row>
    <row r="395" spans="1:5" ht="20.100000000000001" customHeight="1">
      <c r="A395" s="54" t="s">
        <v>277</v>
      </c>
      <c r="B395" s="52">
        <v>2</v>
      </c>
      <c r="C395" s="52">
        <v>2</v>
      </c>
      <c r="D395" s="52">
        <v>10</v>
      </c>
      <c r="E395" s="53"/>
    </row>
    <row r="396" spans="1:5" ht="20.100000000000001" customHeight="1">
      <c r="A396" s="55" t="s">
        <v>278</v>
      </c>
      <c r="B396" s="52">
        <f>SUM(B397,B402,B411,B418,B424,B428,B432,B436,B442,B449)</f>
        <v>49189</v>
      </c>
      <c r="C396" s="52">
        <f>SUM(C397,C402,C411,C418,C424,C428,C432,C436,C442,C449)</f>
        <v>51159</v>
      </c>
      <c r="D396" s="52">
        <f>SUM(D397,D402,D411,D418,D424,D428,D432,D436,D442,D449)</f>
        <v>52878</v>
      </c>
      <c r="E396" s="53"/>
    </row>
    <row r="397" spans="1:5" ht="20.100000000000001" customHeight="1">
      <c r="A397" s="54" t="s">
        <v>279</v>
      </c>
      <c r="B397" s="52">
        <f>SUM(B398:B401)</f>
        <v>2643</v>
      </c>
      <c r="C397" s="52">
        <f>SUM(C398:C401)</f>
        <v>2843</v>
      </c>
      <c r="D397" s="52">
        <f>SUM(D398:D401)</f>
        <v>984</v>
      </c>
      <c r="E397" s="53"/>
    </row>
    <row r="398" spans="1:5" ht="20.100000000000001" customHeight="1">
      <c r="A398" s="54" t="s">
        <v>40</v>
      </c>
      <c r="B398" s="52">
        <v>2591</v>
      </c>
      <c r="C398" s="52">
        <v>2791</v>
      </c>
      <c r="D398" s="52">
        <v>224</v>
      </c>
      <c r="E398" s="53"/>
    </row>
    <row r="399" spans="1:5" ht="20.100000000000001" customHeight="1">
      <c r="A399" s="54" t="s">
        <v>41</v>
      </c>
      <c r="B399" s="52">
        <v>5</v>
      </c>
      <c r="C399" s="52">
        <v>5</v>
      </c>
      <c r="D399" s="52">
        <v>35</v>
      </c>
      <c r="E399" s="53"/>
    </row>
    <row r="400" spans="1:5" ht="20.100000000000001" customHeight="1">
      <c r="A400" s="55" t="s">
        <v>42</v>
      </c>
      <c r="B400" s="52">
        <v>0</v>
      </c>
      <c r="C400" s="52">
        <v>0</v>
      </c>
      <c r="D400" s="52">
        <v>0</v>
      </c>
      <c r="E400" s="53"/>
    </row>
    <row r="401" spans="1:5" ht="20.100000000000001" customHeight="1">
      <c r="A401" s="55" t="s">
        <v>280</v>
      </c>
      <c r="B401" s="52">
        <v>47</v>
      </c>
      <c r="C401" s="52">
        <v>47</v>
      </c>
      <c r="D401" s="52">
        <v>725</v>
      </c>
      <c r="E401" s="53"/>
    </row>
    <row r="402" spans="1:5" ht="20.100000000000001" customHeight="1">
      <c r="A402" s="55" t="s">
        <v>281</v>
      </c>
      <c r="B402" s="52">
        <f>SUM(B403:B410)</f>
        <v>43845</v>
      </c>
      <c r="C402" s="52">
        <f>SUM(C403:C410)</f>
        <v>44595</v>
      </c>
      <c r="D402" s="52">
        <f>SUM(D403:D410)</f>
        <v>47389</v>
      </c>
      <c r="E402" s="53"/>
    </row>
    <row r="403" spans="1:5" ht="20.100000000000001" customHeight="1">
      <c r="A403" s="54" t="s">
        <v>282</v>
      </c>
      <c r="B403" s="52">
        <v>3711</v>
      </c>
      <c r="C403" s="52">
        <v>3711</v>
      </c>
      <c r="D403" s="52">
        <v>2530</v>
      </c>
      <c r="E403" s="53"/>
    </row>
    <row r="404" spans="1:5" ht="20.100000000000001" customHeight="1">
      <c r="A404" s="54" t="s">
        <v>283</v>
      </c>
      <c r="B404" s="52">
        <v>21746</v>
      </c>
      <c r="C404" s="52">
        <v>22496</v>
      </c>
      <c r="D404" s="52">
        <v>23972</v>
      </c>
      <c r="E404" s="53"/>
    </row>
    <row r="405" spans="1:5" ht="20.100000000000001" customHeight="1">
      <c r="A405" s="54" t="s">
        <v>284</v>
      </c>
      <c r="B405" s="52">
        <v>13004</v>
      </c>
      <c r="C405" s="52">
        <v>13004</v>
      </c>
      <c r="D405" s="52">
        <v>13363</v>
      </c>
      <c r="E405" s="53"/>
    </row>
    <row r="406" spans="1:5" ht="20.100000000000001" customHeight="1">
      <c r="A406" s="54" t="s">
        <v>285</v>
      </c>
      <c r="B406" s="52">
        <v>4446</v>
      </c>
      <c r="C406" s="52">
        <v>4446</v>
      </c>
      <c r="D406" s="52">
        <v>3653</v>
      </c>
      <c r="E406" s="53"/>
    </row>
    <row r="407" spans="1:5" ht="20.100000000000001" customHeight="1">
      <c r="A407" s="54" t="s">
        <v>286</v>
      </c>
      <c r="B407" s="52">
        <v>52</v>
      </c>
      <c r="C407" s="52">
        <v>52</v>
      </c>
      <c r="D407" s="52">
        <v>39</v>
      </c>
      <c r="E407" s="53"/>
    </row>
    <row r="408" spans="1:5" ht="20.100000000000001" customHeight="1">
      <c r="A408" s="54" t="s">
        <v>287</v>
      </c>
      <c r="B408" s="52">
        <v>0</v>
      </c>
      <c r="C408" s="52">
        <v>0</v>
      </c>
      <c r="D408" s="52">
        <v>0</v>
      </c>
      <c r="E408" s="53"/>
    </row>
    <row r="409" spans="1:5" ht="20.100000000000001" customHeight="1">
      <c r="A409" s="54" t="s">
        <v>288</v>
      </c>
      <c r="B409" s="52">
        <v>0</v>
      </c>
      <c r="C409" s="52">
        <v>0</v>
      </c>
      <c r="D409" s="52">
        <v>0</v>
      </c>
      <c r="E409" s="53"/>
    </row>
    <row r="410" spans="1:5" ht="20.100000000000001" customHeight="1">
      <c r="A410" s="55" t="s">
        <v>289</v>
      </c>
      <c r="B410" s="52">
        <v>886</v>
      </c>
      <c r="C410" s="52">
        <v>886</v>
      </c>
      <c r="D410" s="52">
        <v>3832</v>
      </c>
      <c r="E410" s="53"/>
    </row>
    <row r="411" spans="1:5" ht="20.100000000000001" customHeight="1">
      <c r="A411" s="55" t="s">
        <v>290</v>
      </c>
      <c r="B411" s="52">
        <f>SUM(B412:B417)</f>
        <v>1784</v>
      </c>
      <c r="C411" s="52">
        <f>SUM(C412:C417)</f>
        <v>1794</v>
      </c>
      <c r="D411" s="52">
        <f>SUM(D412:D417)</f>
        <v>2847</v>
      </c>
      <c r="E411" s="53"/>
    </row>
    <row r="412" spans="1:5" ht="20.100000000000001" customHeight="1">
      <c r="A412" s="55" t="s">
        <v>291</v>
      </c>
      <c r="B412" s="52">
        <v>0</v>
      </c>
      <c r="C412" s="52">
        <v>0</v>
      </c>
      <c r="D412" s="52">
        <v>752</v>
      </c>
      <c r="E412" s="53"/>
    </row>
    <row r="413" spans="1:5" ht="20.100000000000001" customHeight="1">
      <c r="A413" s="51" t="s">
        <v>292</v>
      </c>
      <c r="B413" s="52">
        <v>1768</v>
      </c>
      <c r="C413" s="52">
        <v>1778</v>
      </c>
      <c r="D413" s="52">
        <v>1361</v>
      </c>
      <c r="E413" s="53"/>
    </row>
    <row r="414" spans="1:5" ht="20.100000000000001" customHeight="1">
      <c r="A414" s="54" t="s">
        <v>293</v>
      </c>
      <c r="B414" s="52">
        <v>16</v>
      </c>
      <c r="C414" s="52">
        <v>16</v>
      </c>
      <c r="D414" s="52">
        <v>561</v>
      </c>
      <c r="E414" s="53"/>
    </row>
    <row r="415" spans="1:5" ht="20.100000000000001" customHeight="1">
      <c r="A415" s="54" t="s">
        <v>294</v>
      </c>
      <c r="B415" s="52">
        <v>0</v>
      </c>
      <c r="C415" s="52">
        <v>0</v>
      </c>
      <c r="D415" s="52">
        <v>0</v>
      </c>
      <c r="E415" s="53"/>
    </row>
    <row r="416" spans="1:5" ht="20.100000000000001" customHeight="1">
      <c r="A416" s="54" t="s">
        <v>295</v>
      </c>
      <c r="B416" s="52">
        <v>0</v>
      </c>
      <c r="C416" s="52">
        <v>0</v>
      </c>
      <c r="D416" s="52">
        <v>0</v>
      </c>
      <c r="E416" s="53"/>
    </row>
    <row r="417" spans="1:5" ht="20.100000000000001" customHeight="1">
      <c r="A417" s="55" t="s">
        <v>296</v>
      </c>
      <c r="B417" s="52">
        <v>0</v>
      </c>
      <c r="C417" s="52">
        <v>0</v>
      </c>
      <c r="D417" s="52">
        <v>173</v>
      </c>
      <c r="E417" s="53"/>
    </row>
    <row r="418" spans="1:5" ht="20.100000000000001" customHeight="1">
      <c r="A418" s="55" t="s">
        <v>297</v>
      </c>
      <c r="B418" s="52">
        <f>SUM(B419:B423)</f>
        <v>0</v>
      </c>
      <c r="C418" s="52">
        <f>SUM(C419:C423)</f>
        <v>0</v>
      </c>
      <c r="D418" s="52">
        <f>SUM(D419:D423)</f>
        <v>4</v>
      </c>
      <c r="E418" s="53"/>
    </row>
    <row r="419" spans="1:5" ht="20.100000000000001" customHeight="1">
      <c r="A419" s="55" t="s">
        <v>298</v>
      </c>
      <c r="B419" s="52">
        <v>0</v>
      </c>
      <c r="C419" s="52">
        <v>0</v>
      </c>
      <c r="D419" s="52">
        <v>0</v>
      </c>
      <c r="E419" s="53"/>
    </row>
    <row r="420" spans="1:5" ht="20.100000000000001" customHeight="1">
      <c r="A420" s="54" t="s">
        <v>299</v>
      </c>
      <c r="B420" s="52">
        <v>0</v>
      </c>
      <c r="C420" s="52">
        <v>0</v>
      </c>
      <c r="D420" s="52">
        <v>0</v>
      </c>
      <c r="E420" s="53"/>
    </row>
    <row r="421" spans="1:5" ht="20.100000000000001" customHeight="1">
      <c r="A421" s="54" t="s">
        <v>300</v>
      </c>
      <c r="B421" s="52">
        <v>0</v>
      </c>
      <c r="C421" s="52">
        <v>0</v>
      </c>
      <c r="D421" s="52">
        <v>0</v>
      </c>
      <c r="E421" s="53"/>
    </row>
    <row r="422" spans="1:5" ht="20.100000000000001" customHeight="1">
      <c r="A422" s="54" t="s">
        <v>301</v>
      </c>
      <c r="B422" s="52">
        <v>0</v>
      </c>
      <c r="C422" s="52">
        <v>0</v>
      </c>
      <c r="D422" s="52">
        <v>4</v>
      </c>
      <c r="E422" s="53"/>
    </row>
    <row r="423" spans="1:5" ht="20.100000000000001" customHeight="1">
      <c r="A423" s="55" t="s">
        <v>302</v>
      </c>
      <c r="B423" s="52">
        <v>0</v>
      </c>
      <c r="C423" s="52">
        <v>0</v>
      </c>
      <c r="D423" s="52">
        <v>0</v>
      </c>
      <c r="E423" s="53"/>
    </row>
    <row r="424" spans="1:5" ht="20.100000000000001" customHeight="1">
      <c r="A424" s="55" t="s">
        <v>303</v>
      </c>
      <c r="B424" s="52">
        <f>SUM(B425:B427)</f>
        <v>0</v>
      </c>
      <c r="C424" s="52">
        <f>SUM(C425:C427)</f>
        <v>0</v>
      </c>
      <c r="D424" s="52">
        <f>SUM(D425:D427)</f>
        <v>0</v>
      </c>
      <c r="E424" s="53"/>
    </row>
    <row r="425" spans="1:5" ht="20.100000000000001" customHeight="1">
      <c r="A425" s="55" t="s">
        <v>304</v>
      </c>
      <c r="B425" s="52">
        <v>0</v>
      </c>
      <c r="C425" s="52">
        <v>0</v>
      </c>
      <c r="D425" s="52">
        <v>0</v>
      </c>
      <c r="E425" s="53"/>
    </row>
    <row r="426" spans="1:5" ht="20.100000000000001" customHeight="1">
      <c r="A426" s="51" t="s">
        <v>305</v>
      </c>
      <c r="B426" s="52">
        <v>0</v>
      </c>
      <c r="C426" s="52">
        <v>0</v>
      </c>
      <c r="D426" s="52">
        <v>0</v>
      </c>
      <c r="E426" s="53"/>
    </row>
    <row r="427" spans="1:5" ht="20.100000000000001" customHeight="1">
      <c r="A427" s="54" t="s">
        <v>306</v>
      </c>
      <c r="B427" s="52">
        <v>0</v>
      </c>
      <c r="C427" s="52">
        <v>0</v>
      </c>
      <c r="D427" s="52">
        <v>0</v>
      </c>
      <c r="E427" s="53"/>
    </row>
    <row r="428" spans="1:5" ht="20.100000000000001" customHeight="1">
      <c r="A428" s="54" t="s">
        <v>307</v>
      </c>
      <c r="B428" s="52">
        <f>SUM(B429:B431)</f>
        <v>0</v>
      </c>
      <c r="C428" s="52">
        <f>SUM(C429:C431)</f>
        <v>0</v>
      </c>
      <c r="D428" s="52">
        <f>SUM(D429:D431)</f>
        <v>0</v>
      </c>
      <c r="E428" s="53"/>
    </row>
    <row r="429" spans="1:5" ht="20.100000000000001" customHeight="1">
      <c r="A429" s="54" t="s">
        <v>308</v>
      </c>
      <c r="B429" s="52">
        <v>0</v>
      </c>
      <c r="C429" s="52">
        <v>0</v>
      </c>
      <c r="D429" s="52">
        <v>0</v>
      </c>
      <c r="E429" s="53"/>
    </row>
    <row r="430" spans="1:5" ht="20.100000000000001" customHeight="1">
      <c r="A430" s="55" t="s">
        <v>309</v>
      </c>
      <c r="B430" s="52">
        <v>0</v>
      </c>
      <c r="C430" s="52">
        <v>0</v>
      </c>
      <c r="D430" s="52">
        <v>0</v>
      </c>
      <c r="E430" s="53"/>
    </row>
    <row r="431" spans="1:5" ht="20.100000000000001" customHeight="1">
      <c r="A431" s="55" t="s">
        <v>310</v>
      </c>
      <c r="B431" s="52">
        <v>0</v>
      </c>
      <c r="C431" s="52">
        <v>0</v>
      </c>
      <c r="D431" s="52">
        <v>0</v>
      </c>
      <c r="E431" s="53"/>
    </row>
    <row r="432" spans="1:5" ht="20.100000000000001" customHeight="1">
      <c r="A432" s="55" t="s">
        <v>311</v>
      </c>
      <c r="B432" s="52">
        <f>SUM(B433:B435)</f>
        <v>68</v>
      </c>
      <c r="C432" s="52">
        <f>SUM(C433:C435)</f>
        <v>68</v>
      </c>
      <c r="D432" s="52">
        <f>SUM(D433:D435)</f>
        <v>93</v>
      </c>
      <c r="E432" s="53"/>
    </row>
    <row r="433" spans="1:5" ht="20.100000000000001" customHeight="1">
      <c r="A433" s="54" t="s">
        <v>312</v>
      </c>
      <c r="B433" s="52">
        <v>68</v>
      </c>
      <c r="C433" s="52">
        <v>68</v>
      </c>
      <c r="D433" s="52">
        <v>93</v>
      </c>
      <c r="E433" s="53"/>
    </row>
    <row r="434" spans="1:5" ht="19.5" customHeight="1">
      <c r="A434" s="54" t="s">
        <v>313</v>
      </c>
      <c r="B434" s="52">
        <v>0</v>
      </c>
      <c r="C434" s="52">
        <v>0</v>
      </c>
      <c r="D434" s="52">
        <v>0</v>
      </c>
      <c r="E434" s="53"/>
    </row>
    <row r="435" spans="1:5" ht="20.100000000000001" customHeight="1">
      <c r="A435" s="54" t="s">
        <v>314</v>
      </c>
      <c r="B435" s="52">
        <v>0</v>
      </c>
      <c r="C435" s="52">
        <v>0</v>
      </c>
      <c r="D435" s="52">
        <v>0</v>
      </c>
      <c r="E435" s="53"/>
    </row>
    <row r="436" spans="1:5" ht="20.100000000000001" customHeight="1">
      <c r="A436" s="54" t="s">
        <v>315</v>
      </c>
      <c r="B436" s="52">
        <f>SUM(B437:B441)</f>
        <v>169</v>
      </c>
      <c r="C436" s="52">
        <f>SUM(C437:C441)</f>
        <v>179</v>
      </c>
      <c r="D436" s="52">
        <f>SUM(D437:D441)</f>
        <v>155</v>
      </c>
      <c r="E436" s="53"/>
    </row>
    <row r="437" spans="1:5" ht="20.100000000000001" customHeight="1">
      <c r="A437" s="54" t="s">
        <v>316</v>
      </c>
      <c r="B437" s="52">
        <v>139</v>
      </c>
      <c r="C437" s="52">
        <v>149</v>
      </c>
      <c r="D437" s="52">
        <v>0</v>
      </c>
      <c r="E437" s="53"/>
    </row>
    <row r="438" spans="1:5" ht="20.100000000000001" customHeight="1">
      <c r="A438" s="55" t="s">
        <v>317</v>
      </c>
      <c r="B438" s="52">
        <v>0</v>
      </c>
      <c r="C438" s="52">
        <v>0</v>
      </c>
      <c r="D438" s="52">
        <v>125</v>
      </c>
      <c r="E438" s="53"/>
    </row>
    <row r="439" spans="1:5" ht="20.100000000000001" customHeight="1">
      <c r="A439" s="55" t="s">
        <v>318</v>
      </c>
      <c r="B439" s="52">
        <v>30</v>
      </c>
      <c r="C439" s="52">
        <v>30</v>
      </c>
      <c r="D439" s="52">
        <v>0</v>
      </c>
      <c r="E439" s="53"/>
    </row>
    <row r="440" spans="1:5" ht="20.100000000000001" customHeight="1">
      <c r="A440" s="55" t="s">
        <v>319</v>
      </c>
      <c r="B440" s="52">
        <v>0</v>
      </c>
      <c r="C440" s="52">
        <v>0</v>
      </c>
      <c r="D440" s="52">
        <v>0</v>
      </c>
      <c r="E440" s="53"/>
    </row>
    <row r="441" spans="1:5" ht="20.100000000000001" customHeight="1">
      <c r="A441" s="51" t="s">
        <v>320</v>
      </c>
      <c r="B441" s="52">
        <v>0</v>
      </c>
      <c r="C441" s="52">
        <v>0</v>
      </c>
      <c r="D441" s="52">
        <v>30</v>
      </c>
      <c r="E441" s="53"/>
    </row>
    <row r="442" spans="1:5" ht="20.100000000000001" customHeight="1">
      <c r="A442" s="54" t="s">
        <v>321</v>
      </c>
      <c r="B442" s="52">
        <f>SUM(B443:B448)</f>
        <v>80</v>
      </c>
      <c r="C442" s="52">
        <f>SUM(C443:C448)</f>
        <v>1080</v>
      </c>
      <c r="D442" s="52">
        <f>SUM(D443:D448)</f>
        <v>806</v>
      </c>
      <c r="E442" s="53"/>
    </row>
    <row r="443" spans="1:5" ht="20.100000000000001" customHeight="1">
      <c r="A443" s="54" t="s">
        <v>322</v>
      </c>
      <c r="B443" s="52">
        <v>0</v>
      </c>
      <c r="C443" s="52">
        <v>0</v>
      </c>
      <c r="D443" s="52">
        <v>0</v>
      </c>
      <c r="E443" s="53"/>
    </row>
    <row r="444" spans="1:5" ht="20.100000000000001" customHeight="1">
      <c r="A444" s="54" t="s">
        <v>323</v>
      </c>
      <c r="B444" s="52">
        <v>0</v>
      </c>
      <c r="C444" s="52">
        <v>0</v>
      </c>
      <c r="D444" s="52">
        <v>0</v>
      </c>
      <c r="E444" s="53"/>
    </row>
    <row r="445" spans="1:5" ht="20.100000000000001" customHeight="1">
      <c r="A445" s="51" t="s">
        <v>324</v>
      </c>
      <c r="B445" s="52">
        <v>0</v>
      </c>
      <c r="C445" s="52">
        <v>0</v>
      </c>
      <c r="D445" s="52">
        <v>0</v>
      </c>
      <c r="E445" s="53"/>
    </row>
    <row r="446" spans="1:5" ht="20.100000000000001" customHeight="1">
      <c r="A446" s="55" t="s">
        <v>325</v>
      </c>
      <c r="B446" s="52">
        <v>0</v>
      </c>
      <c r="C446" s="52">
        <v>0</v>
      </c>
      <c r="D446" s="52">
        <v>320</v>
      </c>
      <c r="E446" s="53"/>
    </row>
    <row r="447" spans="1:5" ht="20.100000000000001" customHeight="1">
      <c r="A447" s="54" t="s">
        <v>326</v>
      </c>
      <c r="B447" s="52">
        <v>0</v>
      </c>
      <c r="C447" s="52">
        <v>0</v>
      </c>
      <c r="D447" s="52">
        <v>0</v>
      </c>
      <c r="E447" s="53"/>
    </row>
    <row r="448" spans="1:5" ht="20.100000000000001" customHeight="1">
      <c r="A448" s="54" t="s">
        <v>327</v>
      </c>
      <c r="B448" s="52">
        <v>80</v>
      </c>
      <c r="C448" s="52">
        <v>1080</v>
      </c>
      <c r="D448" s="52">
        <v>486</v>
      </c>
      <c r="E448" s="53"/>
    </row>
    <row r="449" spans="1:5" ht="20.100000000000001" customHeight="1">
      <c r="A449" s="54" t="s">
        <v>328</v>
      </c>
      <c r="B449" s="52">
        <f>B450</f>
        <v>600</v>
      </c>
      <c r="C449" s="52">
        <f>C450</f>
        <v>600</v>
      </c>
      <c r="D449" s="52">
        <f>D450</f>
        <v>600</v>
      </c>
      <c r="E449" s="53"/>
    </row>
    <row r="450" spans="1:5" ht="20.100000000000001" customHeight="1">
      <c r="A450" s="55" t="s">
        <v>329</v>
      </c>
      <c r="B450" s="52">
        <v>600</v>
      </c>
      <c r="C450" s="52">
        <v>600</v>
      </c>
      <c r="D450" s="52">
        <v>600</v>
      </c>
      <c r="E450" s="53"/>
    </row>
    <row r="451" spans="1:5" ht="20.100000000000001" customHeight="1">
      <c r="A451" s="54" t="s">
        <v>330</v>
      </c>
      <c r="B451" s="52">
        <f>SUM(B452,B457,B466,B472,B478,B483,B488,B495,B499,B502)</f>
        <v>2986</v>
      </c>
      <c r="C451" s="52">
        <f>SUM(C452,C457,C466,C472,C478,C483,C488,C495,C499,C502)</f>
        <v>2986</v>
      </c>
      <c r="D451" s="52">
        <f>SUM(D452,D457,D466,D472,D478,D483,D488,D495,D499,D502)</f>
        <v>5964</v>
      </c>
      <c r="E451" s="53"/>
    </row>
    <row r="452" spans="1:5" ht="20.100000000000001" customHeight="1">
      <c r="A452" s="54" t="s">
        <v>331</v>
      </c>
      <c r="B452" s="52">
        <f>SUM(B453:B456)</f>
        <v>74</v>
      </c>
      <c r="C452" s="52">
        <f>SUM(C453:C456)</f>
        <v>74</v>
      </c>
      <c r="D452" s="52">
        <f>SUM(D453:D456)</f>
        <v>34</v>
      </c>
      <c r="E452" s="53"/>
    </row>
    <row r="453" spans="1:5" ht="20.100000000000001" customHeight="1">
      <c r="A453" s="54" t="s">
        <v>40</v>
      </c>
      <c r="B453" s="52">
        <v>74</v>
      </c>
      <c r="C453" s="52">
        <v>74</v>
      </c>
      <c r="D453" s="52">
        <v>34</v>
      </c>
      <c r="E453" s="53"/>
    </row>
    <row r="454" spans="1:5" ht="20.100000000000001" customHeight="1">
      <c r="A454" s="51" t="s">
        <v>41</v>
      </c>
      <c r="B454" s="52">
        <v>0</v>
      </c>
      <c r="C454" s="52">
        <v>0</v>
      </c>
      <c r="D454" s="52">
        <v>0</v>
      </c>
      <c r="E454" s="53"/>
    </row>
    <row r="455" spans="1:5" ht="20.100000000000001" customHeight="1">
      <c r="A455" s="54" t="s">
        <v>42</v>
      </c>
      <c r="B455" s="52">
        <v>0</v>
      </c>
      <c r="C455" s="52">
        <v>0</v>
      </c>
      <c r="D455" s="52">
        <v>0</v>
      </c>
      <c r="E455" s="53"/>
    </row>
    <row r="456" spans="1:5" ht="20.100000000000001" customHeight="1">
      <c r="A456" s="54" t="s">
        <v>332</v>
      </c>
      <c r="B456" s="52">
        <v>0</v>
      </c>
      <c r="C456" s="52">
        <v>0</v>
      </c>
      <c r="D456" s="52">
        <v>0</v>
      </c>
      <c r="E456" s="53"/>
    </row>
    <row r="457" spans="1:5" ht="20.100000000000001" customHeight="1">
      <c r="A457" s="54" t="s">
        <v>333</v>
      </c>
      <c r="B457" s="52">
        <f>SUM(B458:B465)</f>
        <v>0</v>
      </c>
      <c r="C457" s="52">
        <f>SUM(C458:C465)</f>
        <v>0</v>
      </c>
      <c r="D457" s="52">
        <f>SUM(D458:D465)</f>
        <v>0</v>
      </c>
      <c r="E457" s="53"/>
    </row>
    <row r="458" spans="1:5" ht="20.100000000000001" customHeight="1">
      <c r="A458" s="55" t="s">
        <v>334</v>
      </c>
      <c r="B458" s="52">
        <v>0</v>
      </c>
      <c r="C458" s="52">
        <v>0</v>
      </c>
      <c r="D458" s="52">
        <v>0</v>
      </c>
      <c r="E458" s="53"/>
    </row>
    <row r="459" spans="1:5" ht="20.100000000000001" customHeight="1">
      <c r="A459" s="55" t="s">
        <v>335</v>
      </c>
      <c r="B459" s="52">
        <v>0</v>
      </c>
      <c r="C459" s="52">
        <v>0</v>
      </c>
      <c r="D459" s="52">
        <v>0</v>
      </c>
      <c r="E459" s="53"/>
    </row>
    <row r="460" spans="1:5" ht="20.100000000000001" customHeight="1">
      <c r="A460" s="55" t="s">
        <v>336</v>
      </c>
      <c r="B460" s="52">
        <v>0</v>
      </c>
      <c r="C460" s="52">
        <v>0</v>
      </c>
      <c r="D460" s="52">
        <v>0</v>
      </c>
      <c r="E460" s="53"/>
    </row>
    <row r="461" spans="1:5" ht="20.100000000000001" customHeight="1">
      <c r="A461" s="54" t="s">
        <v>337</v>
      </c>
      <c r="B461" s="52">
        <v>0</v>
      </c>
      <c r="C461" s="52">
        <v>0</v>
      </c>
      <c r="D461" s="52">
        <v>0</v>
      </c>
      <c r="E461" s="53"/>
    </row>
    <row r="462" spans="1:5" ht="20.100000000000001" customHeight="1">
      <c r="A462" s="54" t="s">
        <v>338</v>
      </c>
      <c r="B462" s="52">
        <v>0</v>
      </c>
      <c r="C462" s="52">
        <v>0</v>
      </c>
      <c r="D462" s="52">
        <v>0</v>
      </c>
      <c r="E462" s="53"/>
    </row>
    <row r="463" spans="1:5" ht="20.100000000000001" customHeight="1">
      <c r="A463" s="54" t="s">
        <v>339</v>
      </c>
      <c r="B463" s="52">
        <v>0</v>
      </c>
      <c r="C463" s="52">
        <v>0</v>
      </c>
      <c r="D463" s="52">
        <v>0</v>
      </c>
      <c r="E463" s="53"/>
    </row>
    <row r="464" spans="1:5" ht="20.100000000000001" customHeight="1">
      <c r="A464" s="55" t="s">
        <v>340</v>
      </c>
      <c r="B464" s="52">
        <v>0</v>
      </c>
      <c r="C464" s="52">
        <v>0</v>
      </c>
      <c r="D464" s="52">
        <v>0</v>
      </c>
      <c r="E464" s="53"/>
    </row>
    <row r="465" spans="1:5" ht="20.100000000000001" customHeight="1">
      <c r="A465" s="55" t="s">
        <v>341</v>
      </c>
      <c r="B465" s="52">
        <v>0</v>
      </c>
      <c r="C465" s="52">
        <v>0</v>
      </c>
      <c r="D465" s="52">
        <v>0</v>
      </c>
      <c r="E465" s="53"/>
    </row>
    <row r="466" spans="1:5" ht="20.100000000000001" customHeight="1">
      <c r="A466" s="55" t="s">
        <v>342</v>
      </c>
      <c r="B466" s="52">
        <f>SUM(B467:B471)</f>
        <v>0</v>
      </c>
      <c r="C466" s="52">
        <f>SUM(C467:C471)</f>
        <v>0</v>
      </c>
      <c r="D466" s="52">
        <f>SUM(D467:D471)</f>
        <v>0</v>
      </c>
      <c r="E466" s="53"/>
    </row>
    <row r="467" spans="1:5" ht="20.100000000000001" customHeight="1">
      <c r="A467" s="51" t="s">
        <v>334</v>
      </c>
      <c r="B467" s="52">
        <v>0</v>
      </c>
      <c r="C467" s="52">
        <v>0</v>
      </c>
      <c r="D467" s="52">
        <v>0</v>
      </c>
      <c r="E467" s="53"/>
    </row>
    <row r="468" spans="1:5" ht="20.100000000000001" customHeight="1">
      <c r="A468" s="54" t="s">
        <v>343</v>
      </c>
      <c r="B468" s="52">
        <v>0</v>
      </c>
      <c r="C468" s="52">
        <v>0</v>
      </c>
      <c r="D468" s="52">
        <v>0</v>
      </c>
      <c r="E468" s="53"/>
    </row>
    <row r="469" spans="1:5" ht="20.100000000000001" customHeight="1">
      <c r="A469" s="54" t="s">
        <v>344</v>
      </c>
      <c r="B469" s="52">
        <v>0</v>
      </c>
      <c r="C469" s="52">
        <v>0</v>
      </c>
      <c r="D469" s="52">
        <v>0</v>
      </c>
      <c r="E469" s="53"/>
    </row>
    <row r="470" spans="1:5" ht="20.100000000000001" customHeight="1">
      <c r="A470" s="54" t="s">
        <v>345</v>
      </c>
      <c r="B470" s="52">
        <v>0</v>
      </c>
      <c r="C470" s="52">
        <v>0</v>
      </c>
      <c r="D470" s="52">
        <v>0</v>
      </c>
      <c r="E470" s="53"/>
    </row>
    <row r="471" spans="1:5" ht="20.100000000000001" customHeight="1">
      <c r="A471" s="55" t="s">
        <v>346</v>
      </c>
      <c r="B471" s="52">
        <v>0</v>
      </c>
      <c r="C471" s="52">
        <v>0</v>
      </c>
      <c r="D471" s="52">
        <v>0</v>
      </c>
      <c r="E471" s="53"/>
    </row>
    <row r="472" spans="1:5" ht="20.100000000000001" customHeight="1">
      <c r="A472" s="55" t="s">
        <v>347</v>
      </c>
      <c r="B472" s="52">
        <f>SUM(B473:B477)</f>
        <v>62</v>
      </c>
      <c r="C472" s="52">
        <f>SUM(C473:C477)</f>
        <v>62</v>
      </c>
      <c r="D472" s="52">
        <f>SUM(D473:D477)</f>
        <v>1144</v>
      </c>
      <c r="E472" s="53"/>
    </row>
    <row r="473" spans="1:5" ht="20.100000000000001" customHeight="1">
      <c r="A473" s="55" t="s">
        <v>334</v>
      </c>
      <c r="B473" s="52">
        <v>0</v>
      </c>
      <c r="C473" s="52">
        <v>0</v>
      </c>
      <c r="D473" s="52">
        <v>0</v>
      </c>
      <c r="E473" s="53"/>
    </row>
    <row r="474" spans="1:5" ht="20.100000000000001" customHeight="1">
      <c r="A474" s="54" t="s">
        <v>348</v>
      </c>
      <c r="B474" s="52">
        <v>0</v>
      </c>
      <c r="C474" s="52">
        <v>0</v>
      </c>
      <c r="D474" s="52">
        <v>0</v>
      </c>
      <c r="E474" s="53"/>
    </row>
    <row r="475" spans="1:5" ht="20.100000000000001" customHeight="1">
      <c r="A475" s="54" t="s">
        <v>349</v>
      </c>
      <c r="B475" s="52">
        <v>0</v>
      </c>
      <c r="C475" s="52">
        <v>0</v>
      </c>
      <c r="D475" s="52">
        <v>0</v>
      </c>
      <c r="E475" s="53"/>
    </row>
    <row r="476" spans="1:5" ht="20.100000000000001" customHeight="1">
      <c r="A476" s="54" t="s">
        <v>350</v>
      </c>
      <c r="B476" s="52">
        <v>0</v>
      </c>
      <c r="C476" s="52">
        <v>0</v>
      </c>
      <c r="D476" s="52">
        <v>13</v>
      </c>
      <c r="E476" s="53"/>
    </row>
    <row r="477" spans="1:5" ht="20.100000000000001" customHeight="1">
      <c r="A477" s="55" t="s">
        <v>351</v>
      </c>
      <c r="B477" s="52">
        <v>62</v>
      </c>
      <c r="C477" s="52">
        <v>62</v>
      </c>
      <c r="D477" s="52">
        <v>1131</v>
      </c>
      <c r="E477" s="53"/>
    </row>
    <row r="478" spans="1:5" ht="20.100000000000001" customHeight="1">
      <c r="A478" s="55" t="s">
        <v>352</v>
      </c>
      <c r="B478" s="52">
        <f>SUM(B479:B482)</f>
        <v>15</v>
      </c>
      <c r="C478" s="52">
        <f>SUM(C479:C482)</f>
        <v>15</v>
      </c>
      <c r="D478" s="52">
        <f>SUM(D479:D482)</f>
        <v>10</v>
      </c>
      <c r="E478" s="53"/>
    </row>
    <row r="479" spans="1:5" ht="20.100000000000001" customHeight="1">
      <c r="A479" s="55" t="s">
        <v>334</v>
      </c>
      <c r="B479" s="52">
        <v>0</v>
      </c>
      <c r="C479" s="52">
        <v>0</v>
      </c>
      <c r="D479" s="52">
        <v>0</v>
      </c>
      <c r="E479" s="53"/>
    </row>
    <row r="480" spans="1:5" ht="20.100000000000001" customHeight="1">
      <c r="A480" s="51" t="s">
        <v>353</v>
      </c>
      <c r="B480" s="52">
        <v>0</v>
      </c>
      <c r="C480" s="52">
        <v>0</v>
      </c>
      <c r="D480" s="52">
        <v>10</v>
      </c>
      <c r="E480" s="53"/>
    </row>
    <row r="481" spans="1:5" ht="20.100000000000001" customHeight="1">
      <c r="A481" s="54" t="s">
        <v>354</v>
      </c>
      <c r="B481" s="52">
        <v>0</v>
      </c>
      <c r="C481" s="52">
        <v>0</v>
      </c>
      <c r="D481" s="52">
        <v>0</v>
      </c>
      <c r="E481" s="53"/>
    </row>
    <row r="482" spans="1:5" ht="20.100000000000001" customHeight="1">
      <c r="A482" s="54" t="s">
        <v>355</v>
      </c>
      <c r="B482" s="52">
        <v>15</v>
      </c>
      <c r="C482" s="52">
        <v>15</v>
      </c>
      <c r="D482" s="52">
        <v>0</v>
      </c>
      <c r="E482" s="53"/>
    </row>
    <row r="483" spans="1:5" ht="20.100000000000001" customHeight="1">
      <c r="A483" s="54" t="s">
        <v>356</v>
      </c>
      <c r="B483" s="52">
        <f>SUM(B484:B487)</f>
        <v>0</v>
      </c>
      <c r="C483" s="52">
        <f>SUM(C484:C487)</f>
        <v>0</v>
      </c>
      <c r="D483" s="52">
        <f>SUM(D484:D487)</f>
        <v>0</v>
      </c>
      <c r="E483" s="53"/>
    </row>
    <row r="484" spans="1:5" ht="20.100000000000001" customHeight="1">
      <c r="A484" s="55" t="s">
        <v>357</v>
      </c>
      <c r="B484" s="52">
        <v>0</v>
      </c>
      <c r="C484" s="52">
        <v>0</v>
      </c>
      <c r="D484" s="52">
        <v>0</v>
      </c>
      <c r="E484" s="53"/>
    </row>
    <row r="485" spans="1:5" ht="20.100000000000001" customHeight="1">
      <c r="A485" s="55" t="s">
        <v>358</v>
      </c>
      <c r="B485" s="52">
        <v>0</v>
      </c>
      <c r="C485" s="52">
        <v>0</v>
      </c>
      <c r="D485" s="52">
        <v>0</v>
      </c>
      <c r="E485" s="53"/>
    </row>
    <row r="486" spans="1:5" ht="20.100000000000001" customHeight="1">
      <c r="A486" s="55" t="s">
        <v>359</v>
      </c>
      <c r="B486" s="52">
        <v>0</v>
      </c>
      <c r="C486" s="52">
        <v>0</v>
      </c>
      <c r="D486" s="52">
        <v>0</v>
      </c>
      <c r="E486" s="53"/>
    </row>
    <row r="487" spans="1:5" ht="20.100000000000001" customHeight="1">
      <c r="A487" s="54" t="s">
        <v>360</v>
      </c>
      <c r="B487" s="52">
        <v>0</v>
      </c>
      <c r="C487" s="52">
        <v>0</v>
      </c>
      <c r="D487" s="52">
        <v>0</v>
      </c>
      <c r="E487" s="53"/>
    </row>
    <row r="488" spans="1:5" ht="20.100000000000001" customHeight="1">
      <c r="A488" s="54" t="s">
        <v>361</v>
      </c>
      <c r="B488" s="52">
        <f>SUM(B489:B494)</f>
        <v>105</v>
      </c>
      <c r="C488" s="52">
        <f>SUM(C489:C494)</f>
        <v>105</v>
      </c>
      <c r="D488" s="52">
        <f>SUM(D489:D494)</f>
        <v>123</v>
      </c>
      <c r="E488" s="53"/>
    </row>
    <row r="489" spans="1:5" ht="20.100000000000001" customHeight="1">
      <c r="A489" s="54" t="s">
        <v>334</v>
      </c>
      <c r="B489" s="52">
        <v>0</v>
      </c>
      <c r="C489" s="52">
        <v>0</v>
      </c>
      <c r="D489" s="52">
        <v>24</v>
      </c>
      <c r="E489" s="53"/>
    </row>
    <row r="490" spans="1:5" ht="20.100000000000001" customHeight="1">
      <c r="A490" s="55" t="s">
        <v>362</v>
      </c>
      <c r="B490" s="52">
        <v>0</v>
      </c>
      <c r="C490" s="52">
        <v>0</v>
      </c>
      <c r="D490" s="52">
        <v>26</v>
      </c>
      <c r="E490" s="53"/>
    </row>
    <row r="491" spans="1:5" ht="20.100000000000001" customHeight="1">
      <c r="A491" s="55" t="s">
        <v>363</v>
      </c>
      <c r="B491" s="52">
        <v>0</v>
      </c>
      <c r="C491" s="52">
        <v>0</v>
      </c>
      <c r="D491" s="52">
        <v>0</v>
      </c>
      <c r="E491" s="53"/>
    </row>
    <row r="492" spans="1:5" ht="20.100000000000001" customHeight="1">
      <c r="A492" s="55" t="s">
        <v>364</v>
      </c>
      <c r="B492" s="52">
        <v>0</v>
      </c>
      <c r="C492" s="52">
        <v>0</v>
      </c>
      <c r="D492" s="52">
        <v>0</v>
      </c>
      <c r="E492" s="53"/>
    </row>
    <row r="493" spans="1:5" ht="20.100000000000001" customHeight="1">
      <c r="A493" s="51" t="s">
        <v>365</v>
      </c>
      <c r="B493" s="52">
        <v>0</v>
      </c>
      <c r="C493" s="52">
        <v>0</v>
      </c>
      <c r="D493" s="52">
        <v>8</v>
      </c>
      <c r="E493" s="53"/>
    </row>
    <row r="494" spans="1:5" ht="20.100000000000001" customHeight="1">
      <c r="A494" s="55" t="s">
        <v>366</v>
      </c>
      <c r="B494" s="52">
        <v>105</v>
      </c>
      <c r="C494" s="52">
        <v>105</v>
      </c>
      <c r="D494" s="52">
        <v>65</v>
      </c>
      <c r="E494" s="53"/>
    </row>
    <row r="495" spans="1:5" ht="20.100000000000001" customHeight="1">
      <c r="A495" s="55" t="s">
        <v>367</v>
      </c>
      <c r="B495" s="52">
        <f>SUM(B496:B498)</f>
        <v>0</v>
      </c>
      <c r="C495" s="52">
        <f>SUM(C496:C498)</f>
        <v>0</v>
      </c>
      <c r="D495" s="52">
        <f>SUM(D496:D498)</f>
        <v>0</v>
      </c>
      <c r="E495" s="53"/>
    </row>
    <row r="496" spans="1:5" ht="20.100000000000001" customHeight="1">
      <c r="A496" s="54" t="s">
        <v>368</v>
      </c>
      <c r="B496" s="52">
        <v>0</v>
      </c>
      <c r="C496" s="52">
        <v>0</v>
      </c>
      <c r="D496" s="52">
        <v>0</v>
      </c>
      <c r="E496" s="53"/>
    </row>
    <row r="497" spans="1:5" ht="20.100000000000001" customHeight="1">
      <c r="A497" s="54" t="s">
        <v>369</v>
      </c>
      <c r="B497" s="52">
        <v>0</v>
      </c>
      <c r="C497" s="52">
        <v>0</v>
      </c>
      <c r="D497" s="52">
        <v>0</v>
      </c>
      <c r="E497" s="53"/>
    </row>
    <row r="498" spans="1:5" ht="20.100000000000001" customHeight="1">
      <c r="A498" s="55" t="s">
        <v>370</v>
      </c>
      <c r="B498" s="52">
        <v>0</v>
      </c>
      <c r="C498" s="52">
        <v>0</v>
      </c>
      <c r="D498" s="52">
        <v>0</v>
      </c>
      <c r="E498" s="53"/>
    </row>
    <row r="499" spans="1:5" ht="20.100000000000001" customHeight="1">
      <c r="A499" s="55" t="s">
        <v>371</v>
      </c>
      <c r="B499" s="52">
        <f>B500+B501</f>
        <v>0</v>
      </c>
      <c r="C499" s="52">
        <f>C500+C501</f>
        <v>0</v>
      </c>
      <c r="D499" s="52">
        <f>D500+D501</f>
        <v>0</v>
      </c>
      <c r="E499" s="53"/>
    </row>
    <row r="500" spans="1:5" ht="20.100000000000001" customHeight="1">
      <c r="A500" s="55" t="s">
        <v>372</v>
      </c>
      <c r="B500" s="52">
        <v>0</v>
      </c>
      <c r="C500" s="52">
        <v>0</v>
      </c>
      <c r="D500" s="52">
        <v>0</v>
      </c>
      <c r="E500" s="53"/>
    </row>
    <row r="501" spans="1:5" ht="20.100000000000001" customHeight="1">
      <c r="A501" s="51" t="s">
        <v>373</v>
      </c>
      <c r="B501" s="52">
        <v>0</v>
      </c>
      <c r="C501" s="52">
        <v>0</v>
      </c>
      <c r="D501" s="52">
        <v>0</v>
      </c>
      <c r="E501" s="53"/>
    </row>
    <row r="502" spans="1:5" ht="20.100000000000001" customHeight="1">
      <c r="A502" s="51" t="s">
        <v>374</v>
      </c>
      <c r="B502" s="52">
        <f>SUM(B503:B506)</f>
        <v>2730</v>
      </c>
      <c r="C502" s="52">
        <f>SUM(C503:C506)</f>
        <v>2730</v>
      </c>
      <c r="D502" s="52">
        <f>SUM(D503:D506)</f>
        <v>4653</v>
      </c>
      <c r="E502" s="53"/>
    </row>
    <row r="503" spans="1:5" ht="20.100000000000001" customHeight="1">
      <c r="A503" s="51" t="s">
        <v>375</v>
      </c>
      <c r="B503" s="52">
        <v>1720</v>
      </c>
      <c r="C503" s="52">
        <v>1720</v>
      </c>
      <c r="D503" s="52">
        <v>1141</v>
      </c>
      <c r="E503" s="53"/>
    </row>
    <row r="504" spans="1:5" ht="20.100000000000001" customHeight="1">
      <c r="A504" s="51" t="s">
        <v>376</v>
      </c>
      <c r="B504" s="52">
        <v>0</v>
      </c>
      <c r="C504" s="52">
        <v>0</v>
      </c>
      <c r="D504" s="52">
        <v>0</v>
      </c>
      <c r="E504" s="53"/>
    </row>
    <row r="505" spans="1:5" ht="20.100000000000001" customHeight="1">
      <c r="A505" s="51" t="s">
        <v>377</v>
      </c>
      <c r="B505" s="52">
        <v>0</v>
      </c>
      <c r="C505" s="52">
        <v>0</v>
      </c>
      <c r="D505" s="52">
        <v>0</v>
      </c>
      <c r="E505" s="53"/>
    </row>
    <row r="506" spans="1:5" ht="20.100000000000001" customHeight="1">
      <c r="A506" s="51" t="s">
        <v>378</v>
      </c>
      <c r="B506" s="52">
        <v>1010</v>
      </c>
      <c r="C506" s="52">
        <v>1010</v>
      </c>
      <c r="D506" s="52">
        <v>3512</v>
      </c>
      <c r="E506" s="53"/>
    </row>
    <row r="507" spans="1:5" ht="20.100000000000001" customHeight="1">
      <c r="A507" s="51" t="s">
        <v>379</v>
      </c>
      <c r="B507" s="52">
        <f>SUM(B508,B524,B532,B543,B552,B559)</f>
        <v>7089</v>
      </c>
      <c r="C507" s="52">
        <f>SUM(C508,C524,C532,C543,C552,C559)</f>
        <v>3289</v>
      </c>
      <c r="D507" s="52">
        <f>SUM(D508,D524,D532,D543,D552,D559)</f>
        <v>6932</v>
      </c>
      <c r="E507" s="53"/>
    </row>
    <row r="508" spans="1:5" ht="20.100000000000001" customHeight="1">
      <c r="A508" s="51" t="s">
        <v>380</v>
      </c>
      <c r="B508" s="52">
        <f>SUM(B509:B523)</f>
        <v>798</v>
      </c>
      <c r="C508" s="52">
        <f>SUM(C509:C523)</f>
        <v>721</v>
      </c>
      <c r="D508" s="52">
        <f>SUM(D509:D523)</f>
        <v>2510</v>
      </c>
      <c r="E508" s="53"/>
    </row>
    <row r="509" spans="1:5" ht="20.100000000000001" customHeight="1">
      <c r="A509" s="51" t="s">
        <v>40</v>
      </c>
      <c r="B509" s="52">
        <v>295</v>
      </c>
      <c r="C509" s="52">
        <v>295</v>
      </c>
      <c r="D509" s="52">
        <v>129</v>
      </c>
      <c r="E509" s="53"/>
    </row>
    <row r="510" spans="1:5" ht="20.100000000000001" customHeight="1">
      <c r="A510" s="51" t="s">
        <v>41</v>
      </c>
      <c r="B510" s="52">
        <v>0</v>
      </c>
      <c r="C510" s="52">
        <v>0</v>
      </c>
      <c r="D510" s="52">
        <v>32</v>
      </c>
      <c r="E510" s="53"/>
    </row>
    <row r="511" spans="1:5" ht="20.100000000000001" customHeight="1">
      <c r="A511" s="51" t="s">
        <v>42</v>
      </c>
      <c r="B511" s="52">
        <v>0</v>
      </c>
      <c r="C511" s="52">
        <v>0</v>
      </c>
      <c r="D511" s="52">
        <v>0</v>
      </c>
      <c r="E511" s="53"/>
    </row>
    <row r="512" spans="1:5" ht="20.100000000000001" customHeight="1">
      <c r="A512" s="51" t="s">
        <v>381</v>
      </c>
      <c r="B512" s="52">
        <v>115</v>
      </c>
      <c r="C512" s="52">
        <v>95</v>
      </c>
      <c r="D512" s="52">
        <v>102</v>
      </c>
      <c r="E512" s="53"/>
    </row>
    <row r="513" spans="1:5" ht="20.100000000000001" customHeight="1">
      <c r="A513" s="51" t="s">
        <v>382</v>
      </c>
      <c r="B513" s="52">
        <v>0</v>
      </c>
      <c r="C513" s="52">
        <v>0</v>
      </c>
      <c r="D513" s="52">
        <v>0</v>
      </c>
      <c r="E513" s="53"/>
    </row>
    <row r="514" spans="1:5" ht="20.100000000000001" customHeight="1">
      <c r="A514" s="51" t="s">
        <v>383</v>
      </c>
      <c r="B514" s="52">
        <v>0</v>
      </c>
      <c r="C514" s="52">
        <v>0</v>
      </c>
      <c r="D514" s="52">
        <v>0</v>
      </c>
      <c r="E514" s="53"/>
    </row>
    <row r="515" spans="1:5" ht="20.100000000000001" customHeight="1">
      <c r="A515" s="51" t="s">
        <v>384</v>
      </c>
      <c r="B515" s="52">
        <v>0</v>
      </c>
      <c r="C515" s="52">
        <v>0</v>
      </c>
      <c r="D515" s="52">
        <v>121</v>
      </c>
      <c r="E515" s="53"/>
    </row>
    <row r="516" spans="1:5" ht="20.100000000000001" customHeight="1">
      <c r="A516" s="51" t="s">
        <v>385</v>
      </c>
      <c r="B516" s="52">
        <v>0</v>
      </c>
      <c r="C516" s="52">
        <v>0</v>
      </c>
      <c r="D516" s="52">
        <v>0</v>
      </c>
      <c r="E516" s="53"/>
    </row>
    <row r="517" spans="1:5" ht="20.100000000000001" customHeight="1">
      <c r="A517" s="51" t="s">
        <v>386</v>
      </c>
      <c r="B517" s="52">
        <v>215</v>
      </c>
      <c r="C517" s="52">
        <v>168</v>
      </c>
      <c r="D517" s="52">
        <v>272</v>
      </c>
      <c r="E517" s="53"/>
    </row>
    <row r="518" spans="1:5" ht="20.100000000000001" customHeight="1">
      <c r="A518" s="51" t="s">
        <v>387</v>
      </c>
      <c r="B518" s="52">
        <v>0</v>
      </c>
      <c r="C518" s="52">
        <v>0</v>
      </c>
      <c r="D518" s="52">
        <v>0</v>
      </c>
      <c r="E518" s="53"/>
    </row>
    <row r="519" spans="1:5" ht="20.100000000000001" customHeight="1">
      <c r="A519" s="51" t="s">
        <v>388</v>
      </c>
      <c r="B519" s="52">
        <v>52</v>
      </c>
      <c r="C519" s="52">
        <v>52</v>
      </c>
      <c r="D519" s="52">
        <v>6</v>
      </c>
      <c r="E519" s="53"/>
    </row>
    <row r="520" spans="1:5" ht="20.100000000000001" customHeight="1">
      <c r="A520" s="51" t="s">
        <v>389</v>
      </c>
      <c r="B520" s="52">
        <v>0</v>
      </c>
      <c r="C520" s="52">
        <v>0</v>
      </c>
      <c r="D520" s="52">
        <v>60</v>
      </c>
      <c r="E520" s="53"/>
    </row>
    <row r="521" spans="1:5" ht="20.100000000000001" customHeight="1">
      <c r="A521" s="51" t="s">
        <v>390</v>
      </c>
      <c r="B521" s="52">
        <v>0</v>
      </c>
      <c r="C521" s="52">
        <v>0</v>
      </c>
      <c r="D521" s="52">
        <v>0</v>
      </c>
      <c r="E521" s="53"/>
    </row>
    <row r="522" spans="1:5" ht="20.100000000000001" customHeight="1">
      <c r="A522" s="51" t="s">
        <v>391</v>
      </c>
      <c r="B522" s="52">
        <v>0</v>
      </c>
      <c r="C522" s="52">
        <v>0</v>
      </c>
      <c r="D522" s="52">
        <v>10</v>
      </c>
      <c r="E522" s="53"/>
    </row>
    <row r="523" spans="1:5" ht="20.100000000000001" customHeight="1">
      <c r="A523" s="51" t="s">
        <v>392</v>
      </c>
      <c r="B523" s="52">
        <v>121</v>
      </c>
      <c r="C523" s="52">
        <v>111</v>
      </c>
      <c r="D523" s="52">
        <v>1778</v>
      </c>
      <c r="E523" s="53"/>
    </row>
    <row r="524" spans="1:5" ht="20.100000000000001" customHeight="1">
      <c r="A524" s="51" t="s">
        <v>393</v>
      </c>
      <c r="B524" s="52">
        <f>SUM(B525:B531)</f>
        <v>186</v>
      </c>
      <c r="C524" s="52">
        <f>SUM(C525:C531)</f>
        <v>240</v>
      </c>
      <c r="D524" s="52">
        <f>SUM(D525:D531)</f>
        <v>331</v>
      </c>
      <c r="E524" s="53"/>
    </row>
    <row r="525" spans="1:5" ht="20.100000000000001" customHeight="1">
      <c r="A525" s="51" t="s">
        <v>40</v>
      </c>
      <c r="B525" s="52">
        <v>0</v>
      </c>
      <c r="C525" s="52">
        <v>0</v>
      </c>
      <c r="D525" s="52">
        <v>0</v>
      </c>
      <c r="E525" s="53"/>
    </row>
    <row r="526" spans="1:5" ht="20.100000000000001" customHeight="1">
      <c r="A526" s="51" t="s">
        <v>41</v>
      </c>
      <c r="B526" s="52">
        <v>0</v>
      </c>
      <c r="C526" s="52">
        <v>0</v>
      </c>
      <c r="D526" s="52">
        <v>0</v>
      </c>
      <c r="E526" s="53"/>
    </row>
    <row r="527" spans="1:5" ht="20.100000000000001" customHeight="1">
      <c r="A527" s="51" t="s">
        <v>42</v>
      </c>
      <c r="B527" s="52">
        <v>0</v>
      </c>
      <c r="C527" s="52">
        <v>0</v>
      </c>
      <c r="D527" s="52">
        <v>0</v>
      </c>
      <c r="E527" s="53"/>
    </row>
    <row r="528" spans="1:5" ht="20.100000000000001" customHeight="1">
      <c r="A528" s="51" t="s">
        <v>394</v>
      </c>
      <c r="B528" s="52">
        <v>108</v>
      </c>
      <c r="C528" s="52">
        <v>108</v>
      </c>
      <c r="D528" s="52">
        <v>0</v>
      </c>
      <c r="E528" s="53"/>
    </row>
    <row r="529" spans="1:5" ht="20.100000000000001" customHeight="1">
      <c r="A529" s="51" t="s">
        <v>395</v>
      </c>
      <c r="B529" s="52">
        <v>78</v>
      </c>
      <c r="C529" s="52">
        <v>132</v>
      </c>
      <c r="D529" s="52">
        <v>331</v>
      </c>
      <c r="E529" s="53"/>
    </row>
    <row r="530" spans="1:5" ht="20.100000000000001" customHeight="1">
      <c r="A530" s="51" t="s">
        <v>396</v>
      </c>
      <c r="B530" s="52">
        <v>0</v>
      </c>
      <c r="C530" s="52">
        <v>0</v>
      </c>
      <c r="D530" s="52">
        <v>0</v>
      </c>
      <c r="E530" s="53"/>
    </row>
    <row r="531" spans="1:5" ht="20.100000000000001" customHeight="1">
      <c r="A531" s="51" t="s">
        <v>397</v>
      </c>
      <c r="B531" s="52">
        <v>0</v>
      </c>
      <c r="C531" s="52">
        <v>0</v>
      </c>
      <c r="D531" s="52">
        <v>0</v>
      </c>
      <c r="E531" s="53"/>
    </row>
    <row r="532" spans="1:5" ht="20.100000000000001" customHeight="1">
      <c r="A532" s="51" t="s">
        <v>398</v>
      </c>
      <c r="B532" s="52">
        <f>SUM(B533:B542)</f>
        <v>66</v>
      </c>
      <c r="C532" s="52">
        <f>SUM(C533:C542)</f>
        <v>68</v>
      </c>
      <c r="D532" s="52">
        <f>SUM(D533:D542)</f>
        <v>7</v>
      </c>
      <c r="E532" s="53"/>
    </row>
    <row r="533" spans="1:5" ht="20.100000000000001" customHeight="1">
      <c r="A533" s="51" t="s">
        <v>40</v>
      </c>
      <c r="B533" s="52">
        <v>0</v>
      </c>
      <c r="C533" s="52">
        <v>0</v>
      </c>
      <c r="D533" s="52">
        <v>0</v>
      </c>
      <c r="E533" s="53"/>
    </row>
    <row r="534" spans="1:5" ht="20.100000000000001" customHeight="1">
      <c r="A534" s="51" t="s">
        <v>41</v>
      </c>
      <c r="B534" s="52">
        <v>0</v>
      </c>
      <c r="C534" s="52">
        <v>0</v>
      </c>
      <c r="D534" s="52">
        <v>0</v>
      </c>
      <c r="E534" s="53"/>
    </row>
    <row r="535" spans="1:5" ht="20.100000000000001" customHeight="1">
      <c r="A535" s="51" t="s">
        <v>42</v>
      </c>
      <c r="B535" s="52">
        <v>0</v>
      </c>
      <c r="C535" s="52">
        <v>0</v>
      </c>
      <c r="D535" s="52">
        <v>0</v>
      </c>
      <c r="E535" s="53"/>
    </row>
    <row r="536" spans="1:5" ht="20.100000000000001" customHeight="1">
      <c r="A536" s="51" t="s">
        <v>399</v>
      </c>
      <c r="B536" s="52">
        <v>0</v>
      </c>
      <c r="C536" s="52">
        <v>0</v>
      </c>
      <c r="D536" s="52">
        <v>0</v>
      </c>
      <c r="E536" s="53"/>
    </row>
    <row r="537" spans="1:5" ht="20.100000000000001" customHeight="1">
      <c r="A537" s="51" t="s">
        <v>400</v>
      </c>
      <c r="B537" s="52">
        <v>0</v>
      </c>
      <c r="C537" s="52">
        <v>0</v>
      </c>
      <c r="D537" s="52">
        <v>0</v>
      </c>
      <c r="E537" s="53"/>
    </row>
    <row r="538" spans="1:5" ht="20.100000000000001" customHeight="1">
      <c r="A538" s="51" t="s">
        <v>401</v>
      </c>
      <c r="B538" s="52">
        <v>0</v>
      </c>
      <c r="C538" s="52">
        <v>0</v>
      </c>
      <c r="D538" s="52">
        <v>0</v>
      </c>
      <c r="E538" s="53"/>
    </row>
    <row r="539" spans="1:5" ht="20.100000000000001" customHeight="1">
      <c r="A539" s="51" t="s">
        <v>402</v>
      </c>
      <c r="B539" s="52">
        <v>0</v>
      </c>
      <c r="C539" s="52">
        <v>0</v>
      </c>
      <c r="D539" s="52">
        <v>0</v>
      </c>
      <c r="E539" s="53"/>
    </row>
    <row r="540" spans="1:5" ht="20.100000000000001" customHeight="1">
      <c r="A540" s="51" t="s">
        <v>403</v>
      </c>
      <c r="B540" s="52">
        <v>0</v>
      </c>
      <c r="C540" s="52">
        <v>0</v>
      </c>
      <c r="D540" s="52">
        <v>7</v>
      </c>
      <c r="E540" s="53"/>
    </row>
    <row r="541" spans="1:5" ht="20.100000000000001" customHeight="1">
      <c r="A541" s="51" t="s">
        <v>404</v>
      </c>
      <c r="B541" s="52">
        <v>0</v>
      </c>
      <c r="C541" s="52">
        <v>0</v>
      </c>
      <c r="D541" s="52">
        <v>0</v>
      </c>
      <c r="E541" s="53"/>
    </row>
    <row r="542" spans="1:5" ht="20.100000000000001" customHeight="1">
      <c r="A542" s="51" t="s">
        <v>405</v>
      </c>
      <c r="B542" s="52">
        <v>66</v>
      </c>
      <c r="C542" s="52">
        <v>68</v>
      </c>
      <c r="D542" s="52">
        <v>0</v>
      </c>
      <c r="E542" s="53"/>
    </row>
    <row r="543" spans="1:5" ht="20.100000000000001" customHeight="1">
      <c r="A543" s="51" t="s">
        <v>406</v>
      </c>
      <c r="B543" s="52">
        <f>SUM(B544:B551)</f>
        <v>1102</v>
      </c>
      <c r="C543" s="52">
        <f>SUM(C544:C551)</f>
        <v>1123</v>
      </c>
      <c r="D543" s="52">
        <f>SUM(D544:D551)</f>
        <v>522</v>
      </c>
      <c r="E543" s="53"/>
    </row>
    <row r="544" spans="1:5" ht="20.100000000000001" customHeight="1">
      <c r="A544" s="51" t="s">
        <v>40</v>
      </c>
      <c r="B544" s="52">
        <v>829</v>
      </c>
      <c r="C544" s="52">
        <v>841</v>
      </c>
      <c r="D544" s="52">
        <v>320</v>
      </c>
      <c r="E544" s="53"/>
    </row>
    <row r="545" spans="1:5" ht="20.100000000000001" customHeight="1">
      <c r="A545" s="51" t="s">
        <v>41</v>
      </c>
      <c r="B545" s="52">
        <v>0</v>
      </c>
      <c r="C545" s="52">
        <v>0</v>
      </c>
      <c r="D545" s="52">
        <v>33</v>
      </c>
      <c r="E545" s="53"/>
    </row>
    <row r="546" spans="1:5" ht="20.100000000000001" customHeight="1">
      <c r="A546" s="51" t="s">
        <v>42</v>
      </c>
      <c r="B546" s="52">
        <v>0</v>
      </c>
      <c r="C546" s="52">
        <v>0</v>
      </c>
      <c r="D546" s="52">
        <v>0</v>
      </c>
      <c r="E546" s="53"/>
    </row>
    <row r="547" spans="1:5" ht="20.100000000000001" customHeight="1">
      <c r="A547" s="51" t="s">
        <v>407</v>
      </c>
      <c r="B547" s="52">
        <v>0</v>
      </c>
      <c r="C547" s="52">
        <v>0</v>
      </c>
      <c r="D547" s="52">
        <v>0</v>
      </c>
      <c r="E547" s="53"/>
    </row>
    <row r="548" spans="1:5" ht="20.100000000000001" customHeight="1">
      <c r="A548" s="51" t="s">
        <v>408</v>
      </c>
      <c r="B548" s="52">
        <v>0</v>
      </c>
      <c r="C548" s="52">
        <v>0</v>
      </c>
      <c r="D548" s="52">
        <v>140</v>
      </c>
      <c r="E548" s="53"/>
    </row>
    <row r="549" spans="1:5" ht="20.100000000000001" customHeight="1">
      <c r="A549" s="51" t="s">
        <v>409</v>
      </c>
      <c r="B549" s="52">
        <v>0</v>
      </c>
      <c r="C549" s="52">
        <v>0</v>
      </c>
      <c r="D549" s="52">
        <v>0</v>
      </c>
      <c r="E549" s="53"/>
    </row>
    <row r="550" spans="1:5" ht="20.100000000000001" customHeight="1">
      <c r="A550" s="51" t="s">
        <v>410</v>
      </c>
      <c r="B550" s="52">
        <v>0</v>
      </c>
      <c r="C550" s="52">
        <v>0</v>
      </c>
      <c r="D550" s="52">
        <v>0</v>
      </c>
      <c r="E550" s="53"/>
    </row>
    <row r="551" spans="1:5" ht="20.100000000000001" customHeight="1">
      <c r="A551" s="51" t="s">
        <v>411</v>
      </c>
      <c r="B551" s="52">
        <v>273</v>
      </c>
      <c r="C551" s="52">
        <v>282</v>
      </c>
      <c r="D551" s="52">
        <v>29</v>
      </c>
      <c r="E551" s="53"/>
    </row>
    <row r="552" spans="1:5" ht="20.100000000000001" customHeight="1">
      <c r="A552" s="51" t="s">
        <v>412</v>
      </c>
      <c r="B552" s="52">
        <f>SUM(B553:B558)</f>
        <v>3</v>
      </c>
      <c r="C552" s="52">
        <f>SUM(C553:C558)</f>
        <v>3</v>
      </c>
      <c r="D552" s="52">
        <f>SUM(D553:D558)</f>
        <v>378</v>
      </c>
      <c r="E552" s="53"/>
    </row>
    <row r="553" spans="1:5" ht="20.100000000000001" customHeight="1">
      <c r="A553" s="51" t="s">
        <v>40</v>
      </c>
      <c r="B553" s="52">
        <v>0</v>
      </c>
      <c r="C553" s="52">
        <v>0</v>
      </c>
      <c r="D553" s="52">
        <v>8</v>
      </c>
      <c r="E553" s="53"/>
    </row>
    <row r="554" spans="1:5" ht="20.100000000000001" customHeight="1">
      <c r="A554" s="51" t="s">
        <v>41</v>
      </c>
      <c r="B554" s="52">
        <v>0</v>
      </c>
      <c r="C554" s="52">
        <v>0</v>
      </c>
      <c r="D554" s="52">
        <v>0</v>
      </c>
      <c r="E554" s="53"/>
    </row>
    <row r="555" spans="1:5" ht="20.100000000000001" customHeight="1">
      <c r="A555" s="51" t="s">
        <v>42</v>
      </c>
      <c r="B555" s="52">
        <v>0</v>
      </c>
      <c r="C555" s="52">
        <v>0</v>
      </c>
      <c r="D555" s="52">
        <v>0</v>
      </c>
      <c r="E555" s="53"/>
    </row>
    <row r="556" spans="1:5" ht="20.100000000000001" customHeight="1">
      <c r="A556" s="51" t="s">
        <v>413</v>
      </c>
      <c r="B556" s="52">
        <v>0</v>
      </c>
      <c r="C556" s="52">
        <v>0</v>
      </c>
      <c r="D556" s="52">
        <v>113</v>
      </c>
      <c r="E556" s="53"/>
    </row>
    <row r="557" spans="1:5" ht="20.100000000000001" customHeight="1">
      <c r="A557" s="51" t="s">
        <v>414</v>
      </c>
      <c r="B557" s="52">
        <v>3</v>
      </c>
      <c r="C557" s="52">
        <v>3</v>
      </c>
      <c r="D557" s="52">
        <v>78</v>
      </c>
      <c r="E557" s="53"/>
    </row>
    <row r="558" spans="1:5" ht="20.100000000000001" customHeight="1">
      <c r="A558" s="51" t="s">
        <v>415</v>
      </c>
      <c r="B558" s="52">
        <v>0</v>
      </c>
      <c r="C558" s="52">
        <v>0</v>
      </c>
      <c r="D558" s="52">
        <v>179</v>
      </c>
      <c r="E558" s="53"/>
    </row>
    <row r="559" spans="1:5" ht="20.100000000000001" customHeight="1">
      <c r="A559" s="51" t="s">
        <v>416</v>
      </c>
      <c r="B559" s="52">
        <f>SUM(B560:B562)</f>
        <v>4934</v>
      </c>
      <c r="C559" s="52">
        <f>SUM(C560:C562)</f>
        <v>1134</v>
      </c>
      <c r="D559" s="52">
        <f>SUM(D560:D562)</f>
        <v>3184</v>
      </c>
      <c r="E559" s="53"/>
    </row>
    <row r="560" spans="1:5" ht="20.100000000000001" customHeight="1">
      <c r="A560" s="51" t="s">
        <v>417</v>
      </c>
      <c r="B560" s="52">
        <v>100</v>
      </c>
      <c r="C560" s="52">
        <v>100</v>
      </c>
      <c r="D560" s="52">
        <v>92</v>
      </c>
      <c r="E560" s="53"/>
    </row>
    <row r="561" spans="1:5" ht="20.100000000000001" customHeight="1">
      <c r="A561" s="51" t="s">
        <v>418</v>
      </c>
      <c r="B561" s="52">
        <v>4000</v>
      </c>
      <c r="C561" s="52">
        <v>200</v>
      </c>
      <c r="D561" s="52">
        <v>0</v>
      </c>
      <c r="E561" s="53"/>
    </row>
    <row r="562" spans="1:5" ht="20.100000000000001" customHeight="1">
      <c r="A562" s="51" t="s">
        <v>419</v>
      </c>
      <c r="B562" s="52">
        <v>834</v>
      </c>
      <c r="C562" s="52">
        <v>834</v>
      </c>
      <c r="D562" s="52">
        <v>3092</v>
      </c>
      <c r="E562" s="53"/>
    </row>
    <row r="563" spans="1:5" ht="20.100000000000001" customHeight="1">
      <c r="A563" s="51" t="s">
        <v>420</v>
      </c>
      <c r="B563" s="52">
        <f>SUM(B564,B578,B586,B588,B597,B601,B611,B619,B626,B633,B642,B647,B650,B653,B656,B659,B662,B666,B671,B679)</f>
        <v>50043</v>
      </c>
      <c r="C563" s="52">
        <f>SUM(C564,C578,C586,C588,C597,C601,C611,C619,C626,C633,C642,C647,C650,C653,C656,C659,C662,C666,C671,C679)</f>
        <v>61604</v>
      </c>
      <c r="D563" s="52">
        <f>SUM(D564,D578,D586,D588,D597,D601,D611,D619,D626,D633,D642,D647,D650,D653,D656,D659,D662,D666,D671,D679)</f>
        <v>63810</v>
      </c>
      <c r="E563" s="53"/>
    </row>
    <row r="564" spans="1:5" ht="20.100000000000001" customHeight="1">
      <c r="A564" s="51" t="s">
        <v>421</v>
      </c>
      <c r="B564" s="52">
        <f>SUM(B565:B577)</f>
        <v>883</v>
      </c>
      <c r="C564" s="52">
        <f>SUM(C565:C577)</f>
        <v>1065</v>
      </c>
      <c r="D564" s="52">
        <f>SUM(D565:D577)</f>
        <v>810</v>
      </c>
      <c r="E564" s="53"/>
    </row>
    <row r="565" spans="1:5" ht="20.100000000000001" customHeight="1">
      <c r="A565" s="51" t="s">
        <v>40</v>
      </c>
      <c r="B565" s="52">
        <v>863</v>
      </c>
      <c r="C565" s="52">
        <v>1045</v>
      </c>
      <c r="D565" s="52">
        <v>165</v>
      </c>
      <c r="E565" s="53"/>
    </row>
    <row r="566" spans="1:5" ht="20.100000000000001" customHeight="1">
      <c r="A566" s="51" t="s">
        <v>41</v>
      </c>
      <c r="B566" s="52">
        <v>20</v>
      </c>
      <c r="C566" s="52">
        <v>20</v>
      </c>
      <c r="D566" s="52">
        <v>260</v>
      </c>
      <c r="E566" s="53"/>
    </row>
    <row r="567" spans="1:5" ht="20.100000000000001" customHeight="1">
      <c r="A567" s="51" t="s">
        <v>42</v>
      </c>
      <c r="B567" s="52">
        <v>0</v>
      </c>
      <c r="C567" s="52">
        <v>0</v>
      </c>
      <c r="D567" s="52">
        <v>0</v>
      </c>
      <c r="E567" s="53"/>
    </row>
    <row r="568" spans="1:5" ht="20.100000000000001" customHeight="1">
      <c r="A568" s="51" t="s">
        <v>422</v>
      </c>
      <c r="B568" s="52">
        <v>0</v>
      </c>
      <c r="C568" s="52">
        <v>0</v>
      </c>
      <c r="D568" s="52">
        <v>0</v>
      </c>
      <c r="E568" s="53"/>
    </row>
    <row r="569" spans="1:5" ht="20.100000000000001" customHeight="1">
      <c r="A569" s="51" t="s">
        <v>423</v>
      </c>
      <c r="B569" s="52">
        <v>0</v>
      </c>
      <c r="C569" s="52">
        <v>0</v>
      </c>
      <c r="D569" s="52">
        <v>0</v>
      </c>
      <c r="E569" s="53"/>
    </row>
    <row r="570" spans="1:5" ht="20.100000000000001" customHeight="1">
      <c r="A570" s="51" t="s">
        <v>424</v>
      </c>
      <c r="B570" s="52">
        <v>0</v>
      </c>
      <c r="C570" s="52">
        <v>0</v>
      </c>
      <c r="D570" s="52">
        <v>0</v>
      </c>
      <c r="E570" s="53"/>
    </row>
    <row r="571" spans="1:5" ht="20.100000000000001" customHeight="1">
      <c r="A571" s="51" t="s">
        <v>425</v>
      </c>
      <c r="B571" s="52">
        <v>0</v>
      </c>
      <c r="C571" s="52">
        <v>0</v>
      </c>
      <c r="D571" s="52">
        <v>0</v>
      </c>
      <c r="E571" s="53"/>
    </row>
    <row r="572" spans="1:5" ht="20.100000000000001" customHeight="1">
      <c r="A572" s="51" t="s">
        <v>81</v>
      </c>
      <c r="B572" s="52">
        <v>0</v>
      </c>
      <c r="C572" s="52">
        <v>0</v>
      </c>
      <c r="D572" s="52">
        <v>14</v>
      </c>
      <c r="E572" s="53"/>
    </row>
    <row r="573" spans="1:5" ht="20.100000000000001" customHeight="1">
      <c r="A573" s="51" t="s">
        <v>426</v>
      </c>
      <c r="B573" s="52">
        <v>0</v>
      </c>
      <c r="C573" s="52">
        <v>0</v>
      </c>
      <c r="D573" s="52">
        <v>230</v>
      </c>
      <c r="E573" s="53"/>
    </row>
    <row r="574" spans="1:5" ht="20.100000000000001" customHeight="1">
      <c r="A574" s="51" t="s">
        <v>427</v>
      </c>
      <c r="B574" s="52">
        <v>0</v>
      </c>
      <c r="C574" s="52">
        <v>0</v>
      </c>
      <c r="D574" s="52">
        <v>0</v>
      </c>
      <c r="E574" s="53"/>
    </row>
    <row r="575" spans="1:5" ht="20.100000000000001" customHeight="1">
      <c r="A575" s="51" t="s">
        <v>428</v>
      </c>
      <c r="B575" s="52">
        <v>0</v>
      </c>
      <c r="C575" s="52">
        <v>0</v>
      </c>
      <c r="D575" s="52">
        <v>98</v>
      </c>
      <c r="E575" s="53"/>
    </row>
    <row r="576" spans="1:5" s="45" customFormat="1" ht="20.100000000000001" customHeight="1">
      <c r="A576" s="51" t="s">
        <v>429</v>
      </c>
      <c r="B576" s="52">
        <v>0</v>
      </c>
      <c r="C576" s="52">
        <v>0</v>
      </c>
      <c r="D576" s="52">
        <v>13</v>
      </c>
      <c r="E576" s="58"/>
    </row>
    <row r="577" spans="1:5" s="45" customFormat="1" ht="20.100000000000001" customHeight="1">
      <c r="A577" s="51" t="s">
        <v>430</v>
      </c>
      <c r="B577" s="52">
        <v>0</v>
      </c>
      <c r="C577" s="52">
        <v>0</v>
      </c>
      <c r="D577" s="52">
        <v>30</v>
      </c>
      <c r="E577" s="58"/>
    </row>
    <row r="578" spans="1:5" ht="20.100000000000001" customHeight="1">
      <c r="A578" s="51" t="s">
        <v>431</v>
      </c>
      <c r="B578" s="52">
        <f>SUM(B579:B585)</f>
        <v>594</v>
      </c>
      <c r="C578" s="52">
        <f>SUM(C579:C585)</f>
        <v>501</v>
      </c>
      <c r="D578" s="52">
        <f>SUM(D579:D585)</f>
        <v>484</v>
      </c>
      <c r="E578" s="53"/>
    </row>
    <row r="579" spans="1:5" ht="20.100000000000001" customHeight="1">
      <c r="A579" s="51" t="s">
        <v>40</v>
      </c>
      <c r="B579" s="52">
        <v>494</v>
      </c>
      <c r="C579" s="52">
        <v>401</v>
      </c>
      <c r="D579" s="52">
        <v>161</v>
      </c>
      <c r="E579" s="53"/>
    </row>
    <row r="580" spans="1:5" ht="20.100000000000001" customHeight="1">
      <c r="A580" s="51" t="s">
        <v>41</v>
      </c>
      <c r="B580" s="52">
        <v>0</v>
      </c>
      <c r="C580" s="52">
        <v>0</v>
      </c>
      <c r="D580" s="52">
        <v>0</v>
      </c>
      <c r="E580" s="53"/>
    </row>
    <row r="581" spans="1:5" ht="20.100000000000001" customHeight="1">
      <c r="A581" s="51" t="s">
        <v>42</v>
      </c>
      <c r="B581" s="52">
        <v>0</v>
      </c>
      <c r="C581" s="52">
        <v>0</v>
      </c>
      <c r="D581" s="52">
        <v>0</v>
      </c>
      <c r="E581" s="53"/>
    </row>
    <row r="582" spans="1:5" ht="20.100000000000001" customHeight="1">
      <c r="A582" s="51" t="s">
        <v>432</v>
      </c>
      <c r="B582" s="52">
        <v>0</v>
      </c>
      <c r="C582" s="52">
        <v>0</v>
      </c>
      <c r="D582" s="52">
        <v>0</v>
      </c>
      <c r="E582" s="53"/>
    </row>
    <row r="583" spans="1:5" s="45" customFormat="1" ht="20.100000000000001" customHeight="1">
      <c r="A583" s="51" t="s">
        <v>433</v>
      </c>
      <c r="B583" s="52">
        <v>0</v>
      </c>
      <c r="C583" s="52">
        <v>0</v>
      </c>
      <c r="D583" s="52">
        <v>12</v>
      </c>
      <c r="E583" s="58"/>
    </row>
    <row r="584" spans="1:5" s="45" customFormat="1" ht="20.100000000000001" customHeight="1">
      <c r="A584" s="51" t="s">
        <v>434</v>
      </c>
      <c r="B584" s="52">
        <v>100</v>
      </c>
      <c r="C584" s="52">
        <v>100</v>
      </c>
      <c r="D584" s="52">
        <v>100</v>
      </c>
      <c r="E584" s="58"/>
    </row>
    <row r="585" spans="1:5" s="45" customFormat="1" ht="20.100000000000001" customHeight="1">
      <c r="A585" s="51" t="s">
        <v>435</v>
      </c>
      <c r="B585" s="52">
        <v>0</v>
      </c>
      <c r="C585" s="52">
        <v>0</v>
      </c>
      <c r="D585" s="52">
        <v>211</v>
      </c>
      <c r="E585" s="58"/>
    </row>
    <row r="586" spans="1:5" ht="20.100000000000001" customHeight="1">
      <c r="A586" s="51" t="s">
        <v>436</v>
      </c>
      <c r="B586" s="52">
        <f>B587</f>
        <v>0</v>
      </c>
      <c r="C586" s="52">
        <f>C587</f>
        <v>0</v>
      </c>
      <c r="D586" s="52">
        <f>D587</f>
        <v>0</v>
      </c>
      <c r="E586" s="53"/>
    </row>
    <row r="587" spans="1:5" ht="20.100000000000001" customHeight="1">
      <c r="A587" s="51" t="s">
        <v>437</v>
      </c>
      <c r="B587" s="52">
        <v>0</v>
      </c>
      <c r="C587" s="52">
        <v>0</v>
      </c>
      <c r="D587" s="52">
        <v>0</v>
      </c>
      <c r="E587" s="53"/>
    </row>
    <row r="588" spans="1:5" ht="20.100000000000001" customHeight="1">
      <c r="A588" s="51" t="s">
        <v>438</v>
      </c>
      <c r="B588" s="52">
        <f>SUM(B589:B596)</f>
        <v>16966</v>
      </c>
      <c r="C588" s="52">
        <f>SUM(C589:C596)</f>
        <v>27966</v>
      </c>
      <c r="D588" s="52">
        <f>SUM(D589:D596)</f>
        <v>23250</v>
      </c>
      <c r="E588" s="53"/>
    </row>
    <row r="589" spans="1:5" ht="20.100000000000001" customHeight="1">
      <c r="A589" s="51" t="s">
        <v>439</v>
      </c>
      <c r="B589" s="52">
        <v>0</v>
      </c>
      <c r="C589" s="52">
        <v>0</v>
      </c>
      <c r="D589" s="52">
        <v>0</v>
      </c>
      <c r="E589" s="53"/>
    </row>
    <row r="590" spans="1:5" ht="20.100000000000001" customHeight="1">
      <c r="A590" s="51" t="s">
        <v>440</v>
      </c>
      <c r="B590" s="52">
        <v>0</v>
      </c>
      <c r="C590" s="52">
        <v>0</v>
      </c>
      <c r="D590" s="52">
        <v>0</v>
      </c>
      <c r="E590" s="53"/>
    </row>
    <row r="591" spans="1:5" ht="20.100000000000001" customHeight="1">
      <c r="A591" s="51" t="s">
        <v>441</v>
      </c>
      <c r="B591" s="52">
        <v>0</v>
      </c>
      <c r="C591" s="52">
        <v>0</v>
      </c>
      <c r="D591" s="52">
        <v>0</v>
      </c>
      <c r="E591" s="53"/>
    </row>
    <row r="592" spans="1:5" ht="20.100000000000001" customHeight="1">
      <c r="A592" s="51" t="s">
        <v>442</v>
      </c>
      <c r="B592" s="52">
        <v>292</v>
      </c>
      <c r="C592" s="52">
        <v>292</v>
      </c>
      <c r="D592" s="52">
        <v>0</v>
      </c>
      <c r="E592" s="53"/>
    </row>
    <row r="593" spans="1:5" ht="20.100000000000001" customHeight="1">
      <c r="A593" s="51" t="s">
        <v>443</v>
      </c>
      <c r="B593" s="52">
        <v>9594</v>
      </c>
      <c r="C593" s="52">
        <v>9594</v>
      </c>
      <c r="D593" s="52">
        <v>8460</v>
      </c>
      <c r="E593" s="53"/>
    </row>
    <row r="594" spans="1:5" ht="20.100000000000001" customHeight="1">
      <c r="A594" s="51" t="s">
        <v>444</v>
      </c>
      <c r="B594" s="52">
        <v>1000</v>
      </c>
      <c r="C594" s="52">
        <v>1000</v>
      </c>
      <c r="D594" s="52">
        <v>991</v>
      </c>
      <c r="E594" s="53"/>
    </row>
    <row r="595" spans="1:5" ht="20.100000000000001" customHeight="1">
      <c r="A595" s="51" t="s">
        <v>445</v>
      </c>
      <c r="B595" s="52">
        <v>6080</v>
      </c>
      <c r="C595" s="52">
        <v>17080</v>
      </c>
      <c r="D595" s="52">
        <v>13668</v>
      </c>
      <c r="E595" s="53"/>
    </row>
    <row r="596" spans="1:5" ht="20.100000000000001" customHeight="1">
      <c r="A596" s="51" t="s">
        <v>446</v>
      </c>
      <c r="B596" s="52">
        <v>0</v>
      </c>
      <c r="C596" s="52">
        <v>0</v>
      </c>
      <c r="D596" s="52">
        <v>131</v>
      </c>
      <c r="E596" s="53"/>
    </row>
    <row r="597" spans="1:5" ht="20.100000000000001" customHeight="1">
      <c r="A597" s="51" t="s">
        <v>447</v>
      </c>
      <c r="B597" s="52">
        <f>SUM(B598:B600)</f>
        <v>0</v>
      </c>
      <c r="C597" s="52">
        <f>SUM(C598:C600)</f>
        <v>0</v>
      </c>
      <c r="D597" s="52">
        <f>SUM(D598:D600)</f>
        <v>0</v>
      </c>
      <c r="E597" s="53"/>
    </row>
    <row r="598" spans="1:5" ht="20.100000000000001" customHeight="1">
      <c r="A598" s="51" t="s">
        <v>448</v>
      </c>
      <c r="B598" s="52">
        <v>0</v>
      </c>
      <c r="C598" s="52">
        <v>0</v>
      </c>
      <c r="D598" s="52">
        <v>0</v>
      </c>
      <c r="E598" s="53"/>
    </row>
    <row r="599" spans="1:5" ht="20.100000000000001" customHeight="1">
      <c r="A599" s="51" t="s">
        <v>449</v>
      </c>
      <c r="B599" s="52">
        <v>0</v>
      </c>
      <c r="C599" s="52">
        <v>0</v>
      </c>
      <c r="D599" s="52">
        <v>0</v>
      </c>
      <c r="E599" s="53"/>
    </row>
    <row r="600" spans="1:5" ht="20.100000000000001" customHeight="1">
      <c r="A600" s="51" t="s">
        <v>450</v>
      </c>
      <c r="B600" s="52">
        <v>0</v>
      </c>
      <c r="C600" s="52">
        <v>0</v>
      </c>
      <c r="D600" s="52">
        <v>0</v>
      </c>
      <c r="E600" s="53"/>
    </row>
    <row r="601" spans="1:5" ht="20.100000000000001" customHeight="1">
      <c r="A601" s="51" t="s">
        <v>451</v>
      </c>
      <c r="B601" s="52">
        <f>SUM(B602:B610)</f>
        <v>1190</v>
      </c>
      <c r="C601" s="52">
        <f>SUM(C602:C610)</f>
        <v>1190</v>
      </c>
      <c r="D601" s="52">
        <f>SUM(D602:D610)</f>
        <v>2456</v>
      </c>
      <c r="E601" s="53"/>
    </row>
    <row r="602" spans="1:5" ht="20.100000000000001" customHeight="1">
      <c r="A602" s="51" t="s">
        <v>452</v>
      </c>
      <c r="B602" s="52">
        <v>0</v>
      </c>
      <c r="C602" s="52">
        <v>0</v>
      </c>
      <c r="D602" s="52">
        <v>1033</v>
      </c>
      <c r="E602" s="53"/>
    </row>
    <row r="603" spans="1:5" ht="20.100000000000001" customHeight="1">
      <c r="A603" s="51" t="s">
        <v>453</v>
      </c>
      <c r="B603" s="52">
        <v>1158</v>
      </c>
      <c r="C603" s="52">
        <v>1158</v>
      </c>
      <c r="D603" s="52">
        <v>0</v>
      </c>
      <c r="E603" s="53"/>
    </row>
    <row r="604" spans="1:5" ht="20.100000000000001" customHeight="1">
      <c r="A604" s="51" t="s">
        <v>454</v>
      </c>
      <c r="B604" s="52">
        <v>0</v>
      </c>
      <c r="C604" s="52">
        <v>0</v>
      </c>
      <c r="D604" s="52">
        <v>0</v>
      </c>
      <c r="E604" s="53"/>
    </row>
    <row r="605" spans="1:5" ht="20.100000000000001" customHeight="1">
      <c r="A605" s="51" t="s">
        <v>455</v>
      </c>
      <c r="B605" s="52">
        <v>0</v>
      </c>
      <c r="C605" s="52">
        <v>0</v>
      </c>
      <c r="D605" s="52">
        <v>33</v>
      </c>
      <c r="E605" s="53"/>
    </row>
    <row r="606" spans="1:5" ht="20.100000000000001" customHeight="1">
      <c r="A606" s="51" t="s">
        <v>456</v>
      </c>
      <c r="B606" s="52">
        <v>0</v>
      </c>
      <c r="C606" s="52">
        <v>0</v>
      </c>
      <c r="D606" s="52">
        <v>0</v>
      </c>
      <c r="E606" s="53"/>
    </row>
    <row r="607" spans="1:5" ht="20.100000000000001" customHeight="1">
      <c r="A607" s="51" t="s">
        <v>457</v>
      </c>
      <c r="B607" s="52">
        <v>0</v>
      </c>
      <c r="C607" s="52">
        <v>0</v>
      </c>
      <c r="D607" s="52">
        <v>0</v>
      </c>
      <c r="E607" s="53"/>
    </row>
    <row r="608" spans="1:5" ht="20.100000000000001" customHeight="1">
      <c r="A608" s="51" t="s">
        <v>458</v>
      </c>
      <c r="B608" s="52">
        <v>0</v>
      </c>
      <c r="C608" s="52">
        <v>0</v>
      </c>
      <c r="D608" s="52">
        <v>0</v>
      </c>
      <c r="E608" s="53"/>
    </row>
    <row r="609" spans="1:5" ht="20.100000000000001" customHeight="1">
      <c r="A609" s="51" t="s">
        <v>459</v>
      </c>
      <c r="B609" s="52">
        <v>0</v>
      </c>
      <c r="C609" s="52">
        <v>0</v>
      </c>
      <c r="D609" s="52">
        <v>0</v>
      </c>
      <c r="E609" s="53"/>
    </row>
    <row r="610" spans="1:5" ht="20.100000000000001" customHeight="1">
      <c r="A610" s="51" t="s">
        <v>460</v>
      </c>
      <c r="B610" s="52">
        <v>32</v>
      </c>
      <c r="C610" s="52">
        <v>32</v>
      </c>
      <c r="D610" s="52">
        <v>1390</v>
      </c>
      <c r="E610" s="53"/>
    </row>
    <row r="611" spans="1:5" ht="20.100000000000001" customHeight="1">
      <c r="A611" s="51" t="s">
        <v>461</v>
      </c>
      <c r="B611" s="52">
        <f>SUM(B612:B618)</f>
        <v>3895</v>
      </c>
      <c r="C611" s="52">
        <f>SUM(C612:C618)</f>
        <v>4426</v>
      </c>
      <c r="D611" s="52">
        <f>SUM(D612:D618)</f>
        <v>4133</v>
      </c>
      <c r="E611" s="53"/>
    </row>
    <row r="612" spans="1:5" ht="20.100000000000001" customHeight="1">
      <c r="A612" s="51" t="s">
        <v>462</v>
      </c>
      <c r="B612" s="52">
        <v>1200</v>
      </c>
      <c r="C612" s="52">
        <v>1200</v>
      </c>
      <c r="D612" s="52">
        <v>1412</v>
      </c>
      <c r="E612" s="53"/>
    </row>
    <row r="613" spans="1:5" ht="20.100000000000001" customHeight="1">
      <c r="A613" s="51" t="s">
        <v>463</v>
      </c>
      <c r="B613" s="52">
        <v>1583</v>
      </c>
      <c r="C613" s="52">
        <v>1583</v>
      </c>
      <c r="D613" s="52">
        <v>1445</v>
      </c>
      <c r="E613" s="53"/>
    </row>
    <row r="614" spans="1:5" ht="20.100000000000001" customHeight="1">
      <c r="A614" s="51" t="s">
        <v>464</v>
      </c>
      <c r="B614" s="52">
        <v>0</v>
      </c>
      <c r="C614" s="52">
        <v>0</v>
      </c>
      <c r="D614" s="52">
        <v>11</v>
      </c>
      <c r="E614" s="53"/>
    </row>
    <row r="615" spans="1:5" ht="20.100000000000001" customHeight="1">
      <c r="A615" s="51" t="s">
        <v>465</v>
      </c>
      <c r="B615" s="52">
        <v>0</v>
      </c>
      <c r="C615" s="52">
        <v>0</v>
      </c>
      <c r="D615" s="52">
        <v>0</v>
      </c>
      <c r="E615" s="53"/>
    </row>
    <row r="616" spans="1:5" ht="20.100000000000001" customHeight="1">
      <c r="A616" s="51" t="s">
        <v>466</v>
      </c>
      <c r="B616" s="52">
        <v>764</v>
      </c>
      <c r="C616" s="52">
        <v>554</v>
      </c>
      <c r="D616" s="52">
        <v>445</v>
      </c>
      <c r="E616" s="53"/>
    </row>
    <row r="617" spans="1:5" ht="20.100000000000001" customHeight="1">
      <c r="A617" s="51" t="s">
        <v>467</v>
      </c>
      <c r="B617" s="52">
        <v>0</v>
      </c>
      <c r="C617" s="52">
        <v>0</v>
      </c>
      <c r="D617" s="52">
        <v>0</v>
      </c>
      <c r="E617" s="53"/>
    </row>
    <row r="618" spans="1:5" ht="20.100000000000001" customHeight="1">
      <c r="A618" s="51" t="s">
        <v>468</v>
      </c>
      <c r="B618" s="52">
        <v>348</v>
      </c>
      <c r="C618" s="52">
        <v>1089</v>
      </c>
      <c r="D618" s="52">
        <v>820</v>
      </c>
      <c r="E618" s="53"/>
    </row>
    <row r="619" spans="1:5" ht="20.100000000000001" customHeight="1">
      <c r="A619" s="51" t="s">
        <v>469</v>
      </c>
      <c r="B619" s="52">
        <f>SUM(B620:B625)</f>
        <v>675</v>
      </c>
      <c r="C619" s="52">
        <f>SUM(C620:C625)</f>
        <v>485</v>
      </c>
      <c r="D619" s="52">
        <f>SUM(D620:D625)</f>
        <v>697</v>
      </c>
      <c r="E619" s="53"/>
    </row>
    <row r="620" spans="1:5" ht="20.100000000000001" customHeight="1">
      <c r="A620" s="51" t="s">
        <v>470</v>
      </c>
      <c r="B620" s="52">
        <v>377</v>
      </c>
      <c r="C620" s="52">
        <v>187</v>
      </c>
      <c r="D620" s="52">
        <v>169</v>
      </c>
      <c r="E620" s="53"/>
    </row>
    <row r="621" spans="1:5" ht="20.100000000000001" customHeight="1">
      <c r="A621" s="51" t="s">
        <v>471</v>
      </c>
      <c r="B621" s="52">
        <v>0</v>
      </c>
      <c r="C621" s="52">
        <v>0</v>
      </c>
      <c r="D621" s="52">
        <v>23</v>
      </c>
      <c r="E621" s="53"/>
    </row>
    <row r="622" spans="1:5" ht="20.100000000000001" customHeight="1">
      <c r="A622" s="51" t="s">
        <v>472</v>
      </c>
      <c r="B622" s="52">
        <v>4</v>
      </c>
      <c r="C622" s="52">
        <v>4</v>
      </c>
      <c r="D622" s="52">
        <v>5</v>
      </c>
      <c r="E622" s="53"/>
    </row>
    <row r="623" spans="1:5" ht="20.100000000000001" customHeight="1">
      <c r="A623" s="51" t="s">
        <v>473</v>
      </c>
      <c r="B623" s="52">
        <v>44</v>
      </c>
      <c r="C623" s="52">
        <v>44</v>
      </c>
      <c r="D623" s="52">
        <v>9</v>
      </c>
      <c r="E623" s="53"/>
    </row>
    <row r="624" spans="1:5" ht="20.100000000000001" customHeight="1">
      <c r="A624" s="51" t="s">
        <v>474</v>
      </c>
      <c r="B624" s="52">
        <v>0</v>
      </c>
      <c r="C624" s="52">
        <v>0</v>
      </c>
      <c r="D624" s="52">
        <v>49</v>
      </c>
      <c r="E624" s="53"/>
    </row>
    <row r="625" spans="1:5" ht="20.100000000000001" customHeight="1">
      <c r="A625" s="51" t="s">
        <v>475</v>
      </c>
      <c r="B625" s="52">
        <v>250</v>
      </c>
      <c r="C625" s="52">
        <v>250</v>
      </c>
      <c r="D625" s="52">
        <v>442</v>
      </c>
      <c r="E625" s="53"/>
    </row>
    <row r="626" spans="1:5" ht="20.100000000000001" customHeight="1">
      <c r="A626" s="51" t="s">
        <v>476</v>
      </c>
      <c r="B626" s="52">
        <f>SUM(B627:B632)</f>
        <v>1019</v>
      </c>
      <c r="C626" s="52">
        <f>SUM(C627:C632)</f>
        <v>1019</v>
      </c>
      <c r="D626" s="52">
        <f>SUM(D627:D632)</f>
        <v>134</v>
      </c>
      <c r="E626" s="53"/>
    </row>
    <row r="627" spans="1:5" ht="20.100000000000001" customHeight="1">
      <c r="A627" s="51" t="s">
        <v>477</v>
      </c>
      <c r="B627" s="52">
        <v>0</v>
      </c>
      <c r="C627" s="52">
        <v>0</v>
      </c>
      <c r="D627" s="52">
        <v>50</v>
      </c>
      <c r="E627" s="53"/>
    </row>
    <row r="628" spans="1:5" ht="20.100000000000001" customHeight="1">
      <c r="A628" s="51" t="s">
        <v>478</v>
      </c>
      <c r="B628" s="52">
        <v>34</v>
      </c>
      <c r="C628" s="52">
        <v>34</v>
      </c>
      <c r="D628" s="52">
        <v>20</v>
      </c>
      <c r="E628" s="53"/>
    </row>
    <row r="629" spans="1:5" s="45" customFormat="1" ht="20.100000000000001" customHeight="1">
      <c r="A629" s="51" t="s">
        <v>479</v>
      </c>
      <c r="B629" s="52">
        <v>0</v>
      </c>
      <c r="C629" s="52">
        <v>0</v>
      </c>
      <c r="D629" s="52">
        <v>0</v>
      </c>
      <c r="E629" s="58"/>
    </row>
    <row r="630" spans="1:5" ht="20.100000000000001" customHeight="1">
      <c r="A630" s="51" t="s">
        <v>480</v>
      </c>
      <c r="B630" s="52">
        <v>967</v>
      </c>
      <c r="C630" s="52">
        <v>967</v>
      </c>
      <c r="D630" s="52">
        <v>9</v>
      </c>
      <c r="E630" s="53"/>
    </row>
    <row r="631" spans="1:5" ht="20.100000000000001" customHeight="1">
      <c r="A631" s="51" t="s">
        <v>481</v>
      </c>
      <c r="B631" s="52">
        <v>0</v>
      </c>
      <c r="C631" s="52">
        <v>0</v>
      </c>
      <c r="D631" s="52">
        <v>0</v>
      </c>
      <c r="E631" s="53"/>
    </row>
    <row r="632" spans="1:5" ht="20.100000000000001" customHeight="1">
      <c r="A632" s="51" t="s">
        <v>482</v>
      </c>
      <c r="B632" s="52">
        <v>18</v>
      </c>
      <c r="C632" s="52">
        <v>18</v>
      </c>
      <c r="D632" s="52">
        <v>55</v>
      </c>
      <c r="E632" s="53"/>
    </row>
    <row r="633" spans="1:5" ht="20.100000000000001" customHeight="1">
      <c r="A633" s="51" t="s">
        <v>483</v>
      </c>
      <c r="B633" s="52">
        <f>SUM(B634:B641)</f>
        <v>872</v>
      </c>
      <c r="C633" s="52">
        <f>SUM(C634:C641)</f>
        <v>872</v>
      </c>
      <c r="D633" s="52">
        <f>SUM(D634:D641)</f>
        <v>2038</v>
      </c>
      <c r="E633" s="53"/>
    </row>
    <row r="634" spans="1:5" ht="20.100000000000001" customHeight="1">
      <c r="A634" s="51" t="s">
        <v>40</v>
      </c>
      <c r="B634" s="52">
        <v>43</v>
      </c>
      <c r="C634" s="52">
        <v>43</v>
      </c>
      <c r="D634" s="52">
        <v>27</v>
      </c>
      <c r="E634" s="53"/>
    </row>
    <row r="635" spans="1:5" ht="20.100000000000001" customHeight="1">
      <c r="A635" s="51" t="s">
        <v>41</v>
      </c>
      <c r="B635" s="52">
        <v>0</v>
      </c>
      <c r="C635" s="52">
        <v>0</v>
      </c>
      <c r="D635" s="52">
        <v>14</v>
      </c>
      <c r="E635" s="53"/>
    </row>
    <row r="636" spans="1:5" ht="20.100000000000001" customHeight="1">
      <c r="A636" s="51" t="s">
        <v>42</v>
      </c>
      <c r="B636" s="52">
        <v>0</v>
      </c>
      <c r="C636" s="52">
        <v>0</v>
      </c>
      <c r="D636" s="52">
        <v>0</v>
      </c>
      <c r="E636" s="53"/>
    </row>
    <row r="637" spans="1:5" ht="20.100000000000001" customHeight="1">
      <c r="A637" s="51" t="s">
        <v>484</v>
      </c>
      <c r="B637" s="52">
        <v>173</v>
      </c>
      <c r="C637" s="52">
        <v>173</v>
      </c>
      <c r="D637" s="52">
        <v>1619</v>
      </c>
      <c r="E637" s="53"/>
    </row>
    <row r="638" spans="1:5" ht="20.100000000000001" customHeight="1">
      <c r="A638" s="51" t="s">
        <v>485</v>
      </c>
      <c r="B638" s="52">
        <v>16</v>
      </c>
      <c r="C638" s="52">
        <v>16</v>
      </c>
      <c r="D638" s="52">
        <v>51</v>
      </c>
      <c r="E638" s="53"/>
    </row>
    <row r="639" spans="1:5" ht="20.100000000000001" customHeight="1">
      <c r="A639" s="51" t="s">
        <v>486</v>
      </c>
      <c r="B639" s="52">
        <v>0</v>
      </c>
      <c r="C639" s="52">
        <v>0</v>
      </c>
      <c r="D639" s="52">
        <v>0</v>
      </c>
      <c r="E639" s="53"/>
    </row>
    <row r="640" spans="1:5" ht="20.100000000000001" customHeight="1">
      <c r="A640" s="51" t="s">
        <v>487</v>
      </c>
      <c r="B640" s="52">
        <v>332</v>
      </c>
      <c r="C640" s="52">
        <v>332</v>
      </c>
      <c r="D640" s="52">
        <v>327</v>
      </c>
      <c r="E640" s="53"/>
    </row>
    <row r="641" spans="1:5" ht="20.100000000000001" customHeight="1">
      <c r="A641" s="51" t="s">
        <v>488</v>
      </c>
      <c r="B641" s="52">
        <v>308</v>
      </c>
      <c r="C641" s="52">
        <v>308</v>
      </c>
      <c r="D641" s="52">
        <v>0</v>
      </c>
      <c r="E641" s="53"/>
    </row>
    <row r="642" spans="1:5" ht="20.100000000000001" customHeight="1">
      <c r="A642" s="51" t="s">
        <v>489</v>
      </c>
      <c r="B642" s="52">
        <f>SUM(B643:B646)</f>
        <v>0</v>
      </c>
      <c r="C642" s="52">
        <f>SUM(C643:C646)</f>
        <v>0</v>
      </c>
      <c r="D642" s="52">
        <f>SUM(D643:D646)</f>
        <v>0</v>
      </c>
      <c r="E642" s="53"/>
    </row>
    <row r="643" spans="1:5" ht="20.100000000000001" customHeight="1">
      <c r="A643" s="51" t="s">
        <v>40</v>
      </c>
      <c r="B643" s="52">
        <v>0</v>
      </c>
      <c r="C643" s="52">
        <v>0</v>
      </c>
      <c r="D643" s="52">
        <v>0</v>
      </c>
      <c r="E643" s="53"/>
    </row>
    <row r="644" spans="1:5" ht="20.100000000000001" customHeight="1">
      <c r="A644" s="51" t="s">
        <v>41</v>
      </c>
      <c r="B644" s="52">
        <v>0</v>
      </c>
      <c r="C644" s="52">
        <v>0</v>
      </c>
      <c r="D644" s="52">
        <v>0</v>
      </c>
      <c r="E644" s="53"/>
    </row>
    <row r="645" spans="1:5" ht="20.100000000000001" customHeight="1">
      <c r="A645" s="51" t="s">
        <v>42</v>
      </c>
      <c r="B645" s="52">
        <v>0</v>
      </c>
      <c r="C645" s="52">
        <v>0</v>
      </c>
      <c r="D645" s="52">
        <v>0</v>
      </c>
      <c r="E645" s="53"/>
    </row>
    <row r="646" spans="1:5" ht="20.100000000000001" customHeight="1">
      <c r="A646" s="51" t="s">
        <v>490</v>
      </c>
      <c r="B646" s="52">
        <v>0</v>
      </c>
      <c r="C646" s="52">
        <v>0</v>
      </c>
      <c r="D646" s="52">
        <v>0</v>
      </c>
      <c r="E646" s="53"/>
    </row>
    <row r="647" spans="1:5" s="45" customFormat="1" ht="20.100000000000001" customHeight="1">
      <c r="A647" s="51" t="s">
        <v>491</v>
      </c>
      <c r="B647" s="52">
        <f>SUM(B648:B649)</f>
        <v>3422</v>
      </c>
      <c r="C647" s="52">
        <f>SUM(C648:C649)</f>
        <v>3422</v>
      </c>
      <c r="D647" s="52">
        <f>SUM(D648:D649)</f>
        <v>6538</v>
      </c>
      <c r="E647" s="58"/>
    </row>
    <row r="648" spans="1:5" s="45" customFormat="1" ht="20.100000000000001" customHeight="1">
      <c r="A648" s="51" t="s">
        <v>492</v>
      </c>
      <c r="B648" s="52">
        <v>1000</v>
      </c>
      <c r="C648" s="52">
        <v>1000</v>
      </c>
      <c r="D648" s="52">
        <v>571</v>
      </c>
      <c r="E648" s="58"/>
    </row>
    <row r="649" spans="1:5" s="45" customFormat="1" ht="20.100000000000001" customHeight="1">
      <c r="A649" s="51" t="s">
        <v>493</v>
      </c>
      <c r="B649" s="52">
        <v>2422</v>
      </c>
      <c r="C649" s="52">
        <v>2422</v>
      </c>
      <c r="D649" s="52">
        <v>5967</v>
      </c>
      <c r="E649" s="58"/>
    </row>
    <row r="650" spans="1:5" ht="20.100000000000001" customHeight="1">
      <c r="A650" s="51" t="s">
        <v>494</v>
      </c>
      <c r="B650" s="52">
        <f>SUM(B651:B652)</f>
        <v>1603</v>
      </c>
      <c r="C650" s="52">
        <f>SUM(C651:C652)</f>
        <v>1603</v>
      </c>
      <c r="D650" s="52">
        <f>SUM(D651:D652)</f>
        <v>3358</v>
      </c>
      <c r="E650" s="53"/>
    </row>
    <row r="651" spans="1:5" ht="20.100000000000001" customHeight="1">
      <c r="A651" s="51" t="s">
        <v>495</v>
      </c>
      <c r="B651" s="52">
        <v>1403</v>
      </c>
      <c r="C651" s="52">
        <v>1403</v>
      </c>
      <c r="D651" s="52">
        <v>3143</v>
      </c>
      <c r="E651" s="53"/>
    </row>
    <row r="652" spans="1:5" ht="20.100000000000001" customHeight="1">
      <c r="A652" s="51" t="s">
        <v>496</v>
      </c>
      <c r="B652" s="52">
        <v>200</v>
      </c>
      <c r="C652" s="52">
        <v>200</v>
      </c>
      <c r="D652" s="52">
        <v>215</v>
      </c>
      <c r="E652" s="53"/>
    </row>
    <row r="653" spans="1:5" ht="20.100000000000001" customHeight="1">
      <c r="A653" s="51" t="s">
        <v>497</v>
      </c>
      <c r="B653" s="52">
        <f>SUM(B654:B655)</f>
        <v>2000</v>
      </c>
      <c r="C653" s="52">
        <f>SUM(C654:C655)</f>
        <v>2000</v>
      </c>
      <c r="D653" s="52">
        <f>SUM(D654:D655)</f>
        <v>1800</v>
      </c>
      <c r="E653" s="53"/>
    </row>
    <row r="654" spans="1:5" ht="20.100000000000001" customHeight="1">
      <c r="A654" s="51" t="s">
        <v>498</v>
      </c>
      <c r="B654" s="52">
        <v>0</v>
      </c>
      <c r="C654" s="52">
        <v>0</v>
      </c>
      <c r="D654" s="52">
        <v>200</v>
      </c>
      <c r="E654" s="53"/>
    </row>
    <row r="655" spans="1:5" ht="20.100000000000001" customHeight="1">
      <c r="A655" s="51" t="s">
        <v>499</v>
      </c>
      <c r="B655" s="52">
        <v>2000</v>
      </c>
      <c r="C655" s="52">
        <v>2000</v>
      </c>
      <c r="D655" s="52">
        <v>1600</v>
      </c>
      <c r="E655" s="53"/>
    </row>
    <row r="656" spans="1:5" s="45" customFormat="1" ht="20.100000000000001" customHeight="1">
      <c r="A656" s="51" t="s">
        <v>500</v>
      </c>
      <c r="B656" s="52">
        <f>SUM(B657:B658)</f>
        <v>0</v>
      </c>
      <c r="C656" s="52">
        <f>SUM(C657:C658)</f>
        <v>0</v>
      </c>
      <c r="D656" s="52">
        <f>SUM(D657:D658)</f>
        <v>0</v>
      </c>
      <c r="E656" s="58"/>
    </row>
    <row r="657" spans="1:5" s="45" customFormat="1" ht="20.100000000000001" customHeight="1">
      <c r="A657" s="51" t="s">
        <v>501</v>
      </c>
      <c r="B657" s="52">
        <v>0</v>
      </c>
      <c r="C657" s="52">
        <v>0</v>
      </c>
      <c r="D657" s="52">
        <v>0</v>
      </c>
      <c r="E657" s="58"/>
    </row>
    <row r="658" spans="1:5" s="45" customFormat="1" ht="20.100000000000001" customHeight="1">
      <c r="A658" s="51" t="s">
        <v>502</v>
      </c>
      <c r="B658" s="52">
        <v>0</v>
      </c>
      <c r="C658" s="52">
        <v>0</v>
      </c>
      <c r="D658" s="52">
        <v>0</v>
      </c>
      <c r="E658" s="58"/>
    </row>
    <row r="659" spans="1:5" s="45" customFormat="1" ht="20.100000000000001" customHeight="1">
      <c r="A659" s="51" t="s">
        <v>503</v>
      </c>
      <c r="B659" s="52">
        <f>SUM(B660:B661)</f>
        <v>430</v>
      </c>
      <c r="C659" s="52">
        <f>SUM(C660:C661)</f>
        <v>430</v>
      </c>
      <c r="D659" s="52">
        <f>SUM(D660:D661)</f>
        <v>118</v>
      </c>
      <c r="E659" s="58"/>
    </row>
    <row r="660" spans="1:5" s="45" customFormat="1" ht="20.100000000000001" customHeight="1">
      <c r="A660" s="51" t="s">
        <v>504</v>
      </c>
      <c r="B660" s="52">
        <v>0</v>
      </c>
      <c r="C660" s="52">
        <v>0</v>
      </c>
      <c r="D660" s="52">
        <v>13</v>
      </c>
      <c r="E660" s="58"/>
    </row>
    <row r="661" spans="1:5" s="45" customFormat="1" ht="20.100000000000001" customHeight="1">
      <c r="A661" s="51" t="s">
        <v>505</v>
      </c>
      <c r="B661" s="52">
        <v>430</v>
      </c>
      <c r="C661" s="52">
        <v>430</v>
      </c>
      <c r="D661" s="52">
        <v>105</v>
      </c>
      <c r="E661" s="58"/>
    </row>
    <row r="662" spans="1:5" s="45" customFormat="1" ht="20.100000000000001" customHeight="1">
      <c r="A662" s="51" t="s">
        <v>506</v>
      </c>
      <c r="B662" s="52">
        <f>SUM(B663:B665)</f>
        <v>16078</v>
      </c>
      <c r="C662" s="52">
        <f>SUM(C663:C665)</f>
        <v>16298</v>
      </c>
      <c r="D662" s="52">
        <f>SUM(D663:D665)</f>
        <v>17531</v>
      </c>
      <c r="E662" s="58"/>
    </row>
    <row r="663" spans="1:5" s="45" customFormat="1" ht="20.100000000000001" customHeight="1">
      <c r="A663" s="51" t="s">
        <v>507</v>
      </c>
      <c r="B663" s="52">
        <v>8266</v>
      </c>
      <c r="C663" s="52">
        <v>8266</v>
      </c>
      <c r="D663" s="52">
        <v>9071</v>
      </c>
      <c r="E663" s="58"/>
    </row>
    <row r="664" spans="1:5" s="45" customFormat="1" ht="20.100000000000001" customHeight="1">
      <c r="A664" s="51" t="s">
        <v>508</v>
      </c>
      <c r="B664" s="52">
        <v>7812</v>
      </c>
      <c r="C664" s="52">
        <v>8032</v>
      </c>
      <c r="D664" s="52">
        <v>8460</v>
      </c>
      <c r="E664" s="58"/>
    </row>
    <row r="665" spans="1:5" ht="20.100000000000001" customHeight="1">
      <c r="A665" s="51" t="s">
        <v>509</v>
      </c>
      <c r="B665" s="52">
        <v>0</v>
      </c>
      <c r="C665" s="52">
        <v>0</v>
      </c>
      <c r="D665" s="52">
        <v>0</v>
      </c>
      <c r="E665" s="53"/>
    </row>
    <row r="666" spans="1:5" ht="20.100000000000001" customHeight="1">
      <c r="A666" s="51" t="s">
        <v>510</v>
      </c>
      <c r="B666" s="52">
        <f>SUM(B667:B670)</f>
        <v>70</v>
      </c>
      <c r="C666" s="52">
        <f>SUM(C667:C670)</f>
        <v>0</v>
      </c>
      <c r="D666" s="52">
        <f>SUM(D667:D670)</f>
        <v>0</v>
      </c>
      <c r="E666" s="53"/>
    </row>
    <row r="667" spans="1:5" ht="20.100000000000001" customHeight="1">
      <c r="A667" s="51" t="s">
        <v>511</v>
      </c>
      <c r="B667" s="52">
        <v>0</v>
      </c>
      <c r="C667" s="52">
        <v>0</v>
      </c>
      <c r="D667" s="52">
        <v>0</v>
      </c>
      <c r="E667" s="53"/>
    </row>
    <row r="668" spans="1:5" ht="20.100000000000001" customHeight="1">
      <c r="A668" s="51" t="s">
        <v>512</v>
      </c>
      <c r="B668" s="52">
        <v>0</v>
      </c>
      <c r="C668" s="52">
        <v>0</v>
      </c>
      <c r="D668" s="52">
        <v>0</v>
      </c>
      <c r="E668" s="53"/>
    </row>
    <row r="669" spans="1:5" ht="20.100000000000001" customHeight="1">
      <c r="A669" s="51" t="s">
        <v>513</v>
      </c>
      <c r="B669" s="52">
        <v>0</v>
      </c>
      <c r="C669" s="52">
        <v>0</v>
      </c>
      <c r="D669" s="52">
        <v>0</v>
      </c>
      <c r="E669" s="53"/>
    </row>
    <row r="670" spans="1:5" ht="20.100000000000001" customHeight="1">
      <c r="A670" s="51" t="s">
        <v>514</v>
      </c>
      <c r="B670" s="52">
        <v>70</v>
      </c>
      <c r="C670" s="52">
        <v>0</v>
      </c>
      <c r="D670" s="52">
        <v>0</v>
      </c>
      <c r="E670" s="53"/>
    </row>
    <row r="671" spans="1:5" ht="20.100000000000001" customHeight="1">
      <c r="A671" s="51" t="s">
        <v>515</v>
      </c>
      <c r="B671" s="52">
        <f>SUM(B672:B678)</f>
        <v>166</v>
      </c>
      <c r="C671" s="52">
        <f>SUM(C672:C678)</f>
        <v>147</v>
      </c>
      <c r="D671" s="52">
        <f>SUM(D672:D678)</f>
        <v>127</v>
      </c>
      <c r="E671" s="53"/>
    </row>
    <row r="672" spans="1:5" ht="20.100000000000001" customHeight="1">
      <c r="A672" s="51" t="s">
        <v>40</v>
      </c>
      <c r="B672" s="52">
        <v>166</v>
      </c>
      <c r="C672" s="52">
        <v>147</v>
      </c>
      <c r="D672" s="52">
        <v>62</v>
      </c>
      <c r="E672" s="53"/>
    </row>
    <row r="673" spans="1:5" ht="20.100000000000001" customHeight="1">
      <c r="A673" s="51" t="s">
        <v>41</v>
      </c>
      <c r="B673" s="52">
        <v>0</v>
      </c>
      <c r="C673" s="52">
        <v>0</v>
      </c>
      <c r="D673" s="52">
        <v>0</v>
      </c>
      <c r="E673" s="53"/>
    </row>
    <row r="674" spans="1:5" ht="20.100000000000001" customHeight="1">
      <c r="A674" s="51" t="s">
        <v>42</v>
      </c>
      <c r="B674" s="52">
        <v>0</v>
      </c>
      <c r="C674" s="52">
        <v>0</v>
      </c>
      <c r="D674" s="52">
        <v>0</v>
      </c>
      <c r="E674" s="53"/>
    </row>
    <row r="675" spans="1:5" ht="20.100000000000001" customHeight="1">
      <c r="A675" s="51" t="s">
        <v>516</v>
      </c>
      <c r="B675" s="52">
        <v>0</v>
      </c>
      <c r="C675" s="52">
        <v>0</v>
      </c>
      <c r="D675" s="52">
        <v>0</v>
      </c>
      <c r="E675" s="53"/>
    </row>
    <row r="676" spans="1:5" ht="20.100000000000001" customHeight="1">
      <c r="A676" s="51" t="s">
        <v>517</v>
      </c>
      <c r="B676" s="52">
        <v>0</v>
      </c>
      <c r="C676" s="52">
        <v>0</v>
      </c>
      <c r="D676" s="52">
        <v>0</v>
      </c>
      <c r="E676" s="53"/>
    </row>
    <row r="677" spans="1:5" ht="20.100000000000001" customHeight="1">
      <c r="A677" s="51" t="s">
        <v>49</v>
      </c>
      <c r="B677" s="52">
        <v>0</v>
      </c>
      <c r="C677" s="52">
        <v>0</v>
      </c>
      <c r="D677" s="52">
        <v>65</v>
      </c>
      <c r="E677" s="53"/>
    </row>
    <row r="678" spans="1:5" ht="20.100000000000001" customHeight="1">
      <c r="A678" s="51" t="s">
        <v>518</v>
      </c>
      <c r="B678" s="52">
        <v>0</v>
      </c>
      <c r="C678" s="52">
        <v>0</v>
      </c>
      <c r="D678" s="52">
        <v>0</v>
      </c>
      <c r="E678" s="53"/>
    </row>
    <row r="679" spans="1:5" ht="20.100000000000001" customHeight="1">
      <c r="A679" s="51" t="s">
        <v>519</v>
      </c>
      <c r="B679" s="52">
        <f>B680</f>
        <v>180</v>
      </c>
      <c r="C679" s="52">
        <f>C680</f>
        <v>180</v>
      </c>
      <c r="D679" s="52">
        <f>D680</f>
        <v>336</v>
      </c>
      <c r="E679" s="53"/>
    </row>
    <row r="680" spans="1:5" ht="20.100000000000001" customHeight="1">
      <c r="A680" s="51" t="s">
        <v>520</v>
      </c>
      <c r="B680" s="52">
        <v>180</v>
      </c>
      <c r="C680" s="52">
        <v>180</v>
      </c>
      <c r="D680" s="52">
        <v>336</v>
      </c>
      <c r="E680" s="53"/>
    </row>
    <row r="681" spans="1:5" ht="20.100000000000001" customHeight="1">
      <c r="A681" s="51" t="s">
        <v>521</v>
      </c>
      <c r="B681" s="52">
        <f>SUM(B682,B687,B700,B704,B716,B719,B723,B728,B732,B736,B739,B748,B750)</f>
        <v>40109</v>
      </c>
      <c r="C681" s="52">
        <f>SUM(C682,C687,C700,C704,C716,C719,C723,C728,C732,C736,C739,C748,C750)</f>
        <v>55580</v>
      </c>
      <c r="D681" s="52">
        <f>SUM(D682,D687,D700,D704,D716,D719,D723,D728,D732,D736,D739,D748,D750)</f>
        <v>51008</v>
      </c>
      <c r="E681" s="53"/>
    </row>
    <row r="682" spans="1:5" ht="20.100000000000001" customHeight="1">
      <c r="A682" s="51" t="s">
        <v>522</v>
      </c>
      <c r="B682" s="52">
        <f>SUM(B683:B686)</f>
        <v>2516</v>
      </c>
      <c r="C682" s="52">
        <f>SUM(C683:C686)</f>
        <v>2516</v>
      </c>
      <c r="D682" s="52">
        <f>SUM(D683:D686)</f>
        <v>434</v>
      </c>
      <c r="E682" s="53"/>
    </row>
    <row r="683" spans="1:5" ht="20.100000000000001" customHeight="1">
      <c r="A683" s="51" t="s">
        <v>40</v>
      </c>
      <c r="B683" s="52">
        <v>50</v>
      </c>
      <c r="C683" s="52">
        <v>50</v>
      </c>
      <c r="D683" s="52">
        <v>5</v>
      </c>
      <c r="E683" s="53"/>
    </row>
    <row r="684" spans="1:5" ht="20.100000000000001" customHeight="1">
      <c r="A684" s="51" t="s">
        <v>41</v>
      </c>
      <c r="B684" s="52">
        <v>0</v>
      </c>
      <c r="C684" s="52">
        <v>0</v>
      </c>
      <c r="D684" s="52">
        <v>385</v>
      </c>
      <c r="E684" s="53"/>
    </row>
    <row r="685" spans="1:5" ht="20.100000000000001" customHeight="1">
      <c r="A685" s="51" t="s">
        <v>42</v>
      </c>
      <c r="B685" s="52">
        <v>0</v>
      </c>
      <c r="C685" s="52">
        <v>0</v>
      </c>
      <c r="D685" s="52">
        <v>0</v>
      </c>
      <c r="E685" s="53"/>
    </row>
    <row r="686" spans="1:5" ht="20.100000000000001" customHeight="1">
      <c r="A686" s="51" t="s">
        <v>523</v>
      </c>
      <c r="B686" s="52">
        <v>2466</v>
      </c>
      <c r="C686" s="52">
        <v>2466</v>
      </c>
      <c r="D686" s="52">
        <v>44</v>
      </c>
      <c r="E686" s="53"/>
    </row>
    <row r="687" spans="1:5" ht="20.100000000000001" customHeight="1">
      <c r="A687" s="51" t="s">
        <v>524</v>
      </c>
      <c r="B687" s="52">
        <f>SUM(B688:B699)</f>
        <v>4990</v>
      </c>
      <c r="C687" s="52">
        <f>SUM(C688:C699)</f>
        <v>4990</v>
      </c>
      <c r="D687" s="52">
        <f>SUM(D688:D699)</f>
        <v>1587</v>
      </c>
      <c r="E687" s="53"/>
    </row>
    <row r="688" spans="1:5" ht="20.100000000000001" customHeight="1">
      <c r="A688" s="51" t="s">
        <v>525</v>
      </c>
      <c r="B688" s="52">
        <v>463</v>
      </c>
      <c r="C688" s="52">
        <v>463</v>
      </c>
      <c r="D688" s="52">
        <v>1198</v>
      </c>
      <c r="E688" s="53"/>
    </row>
    <row r="689" spans="1:5" ht="20.100000000000001" customHeight="1">
      <c r="A689" s="51" t="s">
        <v>526</v>
      </c>
      <c r="B689" s="52">
        <v>4305</v>
      </c>
      <c r="C689" s="52">
        <v>4305</v>
      </c>
      <c r="D689" s="52">
        <v>0</v>
      </c>
      <c r="E689" s="53"/>
    </row>
    <row r="690" spans="1:5" ht="20.100000000000001" customHeight="1">
      <c r="A690" s="51" t="s">
        <v>527</v>
      </c>
      <c r="B690" s="52">
        <v>0</v>
      </c>
      <c r="C690" s="52">
        <v>0</v>
      </c>
      <c r="D690" s="52">
        <v>0</v>
      </c>
      <c r="E690" s="53"/>
    </row>
    <row r="691" spans="1:5" ht="20.100000000000001" customHeight="1">
      <c r="A691" s="51" t="s">
        <v>528</v>
      </c>
      <c r="B691" s="52">
        <v>0</v>
      </c>
      <c r="C691" s="52">
        <v>0</v>
      </c>
      <c r="D691" s="52">
        <v>0</v>
      </c>
      <c r="E691" s="53"/>
    </row>
    <row r="692" spans="1:5" ht="20.100000000000001" customHeight="1">
      <c r="A692" s="51" t="s">
        <v>529</v>
      </c>
      <c r="B692" s="52">
        <v>0</v>
      </c>
      <c r="C692" s="52">
        <v>0</v>
      </c>
      <c r="D692" s="52">
        <v>0</v>
      </c>
      <c r="E692" s="53"/>
    </row>
    <row r="693" spans="1:5" ht="20.100000000000001" customHeight="1">
      <c r="A693" s="51" t="s">
        <v>530</v>
      </c>
      <c r="B693" s="52">
        <v>72</v>
      </c>
      <c r="C693" s="52">
        <v>72</v>
      </c>
      <c r="D693" s="52">
        <v>0</v>
      </c>
      <c r="E693" s="53"/>
    </row>
    <row r="694" spans="1:5" ht="20.100000000000001" customHeight="1">
      <c r="A694" s="51" t="s">
        <v>531</v>
      </c>
      <c r="B694" s="52">
        <v>0</v>
      </c>
      <c r="C694" s="52">
        <v>0</v>
      </c>
      <c r="D694" s="52">
        <v>0</v>
      </c>
      <c r="E694" s="53"/>
    </row>
    <row r="695" spans="1:5" ht="20.100000000000001" customHeight="1">
      <c r="A695" s="51" t="s">
        <v>532</v>
      </c>
      <c r="B695" s="52">
        <v>0</v>
      </c>
      <c r="C695" s="52">
        <v>0</v>
      </c>
      <c r="D695" s="52">
        <v>0</v>
      </c>
      <c r="E695" s="53"/>
    </row>
    <row r="696" spans="1:5" ht="20.100000000000001" customHeight="1">
      <c r="A696" s="51" t="s">
        <v>533</v>
      </c>
      <c r="B696" s="52">
        <v>0</v>
      </c>
      <c r="C696" s="52">
        <v>0</v>
      </c>
      <c r="D696" s="52">
        <v>0</v>
      </c>
      <c r="E696" s="53"/>
    </row>
    <row r="697" spans="1:5" ht="20.100000000000001" customHeight="1">
      <c r="A697" s="51" t="s">
        <v>534</v>
      </c>
      <c r="B697" s="52">
        <v>0</v>
      </c>
      <c r="C697" s="52">
        <v>0</v>
      </c>
      <c r="D697" s="52">
        <v>0</v>
      </c>
      <c r="E697" s="53"/>
    </row>
    <row r="698" spans="1:5" ht="20.100000000000001" customHeight="1">
      <c r="A698" s="51" t="s">
        <v>535</v>
      </c>
      <c r="B698" s="52">
        <v>0</v>
      </c>
      <c r="C698" s="52">
        <v>0</v>
      </c>
      <c r="D698" s="52">
        <v>0</v>
      </c>
      <c r="E698" s="53"/>
    </row>
    <row r="699" spans="1:5" ht="20.100000000000001" customHeight="1">
      <c r="A699" s="51" t="s">
        <v>536</v>
      </c>
      <c r="B699" s="52">
        <v>150</v>
      </c>
      <c r="C699" s="52">
        <v>150</v>
      </c>
      <c r="D699" s="52">
        <v>389</v>
      </c>
      <c r="E699" s="53"/>
    </row>
    <row r="700" spans="1:5" ht="20.100000000000001" customHeight="1">
      <c r="A700" s="51" t="s">
        <v>537</v>
      </c>
      <c r="B700" s="52">
        <f>SUM(B701:B703)</f>
        <v>2606</v>
      </c>
      <c r="C700" s="52">
        <f>SUM(C701:C703)</f>
        <v>2606</v>
      </c>
      <c r="D700" s="52">
        <f>SUM(D701:D703)</f>
        <v>3436</v>
      </c>
      <c r="E700" s="53"/>
    </row>
    <row r="701" spans="1:5" ht="20.100000000000001" customHeight="1">
      <c r="A701" s="51" t="s">
        <v>538</v>
      </c>
      <c r="B701" s="52">
        <v>0</v>
      </c>
      <c r="C701" s="52">
        <v>0</v>
      </c>
      <c r="D701" s="52">
        <v>0</v>
      </c>
      <c r="E701" s="53"/>
    </row>
    <row r="702" spans="1:5" ht="20.100000000000001" customHeight="1">
      <c r="A702" s="51" t="s">
        <v>539</v>
      </c>
      <c r="B702" s="52">
        <v>1248</v>
      </c>
      <c r="C702" s="52">
        <v>1248</v>
      </c>
      <c r="D702" s="52">
        <v>3360</v>
      </c>
      <c r="E702" s="53"/>
    </row>
    <row r="703" spans="1:5" ht="20.100000000000001" customHeight="1">
      <c r="A703" s="51" t="s">
        <v>540</v>
      </c>
      <c r="B703" s="52">
        <v>1358</v>
      </c>
      <c r="C703" s="52">
        <v>1358</v>
      </c>
      <c r="D703" s="52">
        <v>76</v>
      </c>
      <c r="E703" s="53"/>
    </row>
    <row r="704" spans="1:5" ht="20.100000000000001" customHeight="1">
      <c r="A704" s="51" t="s">
        <v>541</v>
      </c>
      <c r="B704" s="52">
        <f>SUM(B705:B715)</f>
        <v>3836</v>
      </c>
      <c r="C704" s="52">
        <f>SUM(C705:C715)</f>
        <v>18625</v>
      </c>
      <c r="D704" s="52">
        <f>SUM(D705:D715)</f>
        <v>15976</v>
      </c>
      <c r="E704" s="53"/>
    </row>
    <row r="705" spans="1:5" ht="20.100000000000001" customHeight="1">
      <c r="A705" s="51" t="s">
        <v>542</v>
      </c>
      <c r="B705" s="52">
        <v>186</v>
      </c>
      <c r="C705" s="52">
        <v>136</v>
      </c>
      <c r="D705" s="52">
        <v>355</v>
      </c>
      <c r="E705" s="53"/>
    </row>
    <row r="706" spans="1:5" ht="20.100000000000001" customHeight="1">
      <c r="A706" s="51" t="s">
        <v>543</v>
      </c>
      <c r="B706" s="52">
        <v>5</v>
      </c>
      <c r="C706" s="52">
        <v>5</v>
      </c>
      <c r="D706" s="52">
        <v>193</v>
      </c>
      <c r="E706" s="53"/>
    </row>
    <row r="707" spans="1:5" ht="20.100000000000001" customHeight="1">
      <c r="A707" s="51" t="s">
        <v>544</v>
      </c>
      <c r="B707" s="52">
        <v>0</v>
      </c>
      <c r="C707" s="52">
        <v>0</v>
      </c>
      <c r="D707" s="52">
        <v>0</v>
      </c>
      <c r="E707" s="53"/>
    </row>
    <row r="708" spans="1:5" ht="20.100000000000001" customHeight="1">
      <c r="A708" s="51" t="s">
        <v>545</v>
      </c>
      <c r="B708" s="52">
        <v>0</v>
      </c>
      <c r="C708" s="52">
        <v>0</v>
      </c>
      <c r="D708" s="52">
        <v>0</v>
      </c>
      <c r="E708" s="53"/>
    </row>
    <row r="709" spans="1:5" ht="20.100000000000001" customHeight="1">
      <c r="A709" s="51" t="s">
        <v>546</v>
      </c>
      <c r="B709" s="52">
        <v>0</v>
      </c>
      <c r="C709" s="52">
        <v>0</v>
      </c>
      <c r="D709" s="52">
        <v>0</v>
      </c>
      <c r="E709" s="53"/>
    </row>
    <row r="710" spans="1:5" ht="20.100000000000001" customHeight="1">
      <c r="A710" s="51" t="s">
        <v>547</v>
      </c>
      <c r="B710" s="52">
        <v>0</v>
      </c>
      <c r="C710" s="52">
        <v>0</v>
      </c>
      <c r="D710" s="52">
        <v>0</v>
      </c>
      <c r="E710" s="53"/>
    </row>
    <row r="711" spans="1:5" ht="20.100000000000001" customHeight="1">
      <c r="A711" s="51" t="s">
        <v>548</v>
      </c>
      <c r="B711" s="52">
        <v>0</v>
      </c>
      <c r="C711" s="52">
        <v>0</v>
      </c>
      <c r="D711" s="52">
        <v>0</v>
      </c>
      <c r="E711" s="53"/>
    </row>
    <row r="712" spans="1:5" ht="20.100000000000001" customHeight="1">
      <c r="A712" s="51" t="s">
        <v>549</v>
      </c>
      <c r="B712" s="52">
        <v>3045</v>
      </c>
      <c r="C712" s="52">
        <v>3045</v>
      </c>
      <c r="D712" s="52">
        <v>2926</v>
      </c>
      <c r="E712" s="53"/>
    </row>
    <row r="713" spans="1:5" ht="20.100000000000001" customHeight="1">
      <c r="A713" s="51" t="s">
        <v>550</v>
      </c>
      <c r="B713" s="52">
        <v>600</v>
      </c>
      <c r="C713" s="52">
        <v>600</v>
      </c>
      <c r="D713" s="52">
        <v>867</v>
      </c>
      <c r="E713" s="53"/>
    </row>
    <row r="714" spans="1:5" ht="20.100000000000001" customHeight="1">
      <c r="A714" s="51" t="s">
        <v>551</v>
      </c>
      <c r="B714" s="52">
        <v>0</v>
      </c>
      <c r="C714" s="52">
        <v>14839</v>
      </c>
      <c r="D714" s="52">
        <v>11635</v>
      </c>
      <c r="E714" s="53"/>
    </row>
    <row r="715" spans="1:5" ht="20.100000000000001" customHeight="1">
      <c r="A715" s="51" t="s">
        <v>552</v>
      </c>
      <c r="B715" s="52">
        <v>0</v>
      </c>
      <c r="C715" s="52">
        <v>0</v>
      </c>
      <c r="D715" s="52">
        <v>0</v>
      </c>
      <c r="E715" s="53"/>
    </row>
    <row r="716" spans="1:5" ht="20.100000000000001" customHeight="1">
      <c r="A716" s="51" t="s">
        <v>553</v>
      </c>
      <c r="B716" s="52">
        <f>SUM(B717:B718)</f>
        <v>80</v>
      </c>
      <c r="C716" s="52">
        <f>SUM(C717:C718)</f>
        <v>80</v>
      </c>
      <c r="D716" s="52">
        <f>SUM(D717:D718)</f>
        <v>10</v>
      </c>
      <c r="E716" s="53"/>
    </row>
    <row r="717" spans="1:5" ht="20.100000000000001" customHeight="1">
      <c r="A717" s="51" t="s">
        <v>554</v>
      </c>
      <c r="B717" s="52">
        <v>0</v>
      </c>
      <c r="C717" s="52">
        <v>0</v>
      </c>
      <c r="D717" s="52">
        <v>10</v>
      </c>
      <c r="E717" s="53"/>
    </row>
    <row r="718" spans="1:5" s="45" customFormat="1" ht="20.100000000000001" customHeight="1">
      <c r="A718" s="51" t="s">
        <v>555</v>
      </c>
      <c r="B718" s="52">
        <v>80</v>
      </c>
      <c r="C718" s="52">
        <v>80</v>
      </c>
      <c r="D718" s="52">
        <v>0</v>
      </c>
      <c r="E718" s="58"/>
    </row>
    <row r="719" spans="1:5" s="45" customFormat="1" ht="20.100000000000001" customHeight="1">
      <c r="A719" s="51" t="s">
        <v>556</v>
      </c>
      <c r="B719" s="52">
        <f>SUM(B720:B722)</f>
        <v>467</v>
      </c>
      <c r="C719" s="52">
        <f>SUM(C720:C722)</f>
        <v>467</v>
      </c>
      <c r="D719" s="52">
        <f>SUM(D720:D722)</f>
        <v>378</v>
      </c>
      <c r="E719" s="58"/>
    </row>
    <row r="720" spans="1:5" s="45" customFormat="1" ht="20.100000000000001" customHeight="1">
      <c r="A720" s="51" t="s">
        <v>557</v>
      </c>
      <c r="B720" s="52">
        <v>0</v>
      </c>
      <c r="C720" s="52">
        <v>0</v>
      </c>
      <c r="D720" s="52">
        <v>2</v>
      </c>
      <c r="E720" s="58"/>
    </row>
    <row r="721" spans="1:5" s="45" customFormat="1" ht="20.100000000000001" customHeight="1">
      <c r="A721" s="51" t="s">
        <v>558</v>
      </c>
      <c r="B721" s="52">
        <v>232</v>
      </c>
      <c r="C721" s="52">
        <v>232</v>
      </c>
      <c r="D721" s="52">
        <v>146</v>
      </c>
      <c r="E721" s="58"/>
    </row>
    <row r="722" spans="1:5" s="45" customFormat="1" ht="20.100000000000001" customHeight="1">
      <c r="A722" s="51" t="s">
        <v>559</v>
      </c>
      <c r="B722" s="52">
        <v>235</v>
      </c>
      <c r="C722" s="52">
        <v>235</v>
      </c>
      <c r="D722" s="52">
        <v>230</v>
      </c>
      <c r="E722" s="58"/>
    </row>
    <row r="723" spans="1:5" s="45" customFormat="1" ht="20.100000000000001" customHeight="1">
      <c r="A723" s="51" t="s">
        <v>560</v>
      </c>
      <c r="B723" s="52">
        <f>SUM(B724:B727)</f>
        <v>3231</v>
      </c>
      <c r="C723" s="52">
        <f>SUM(C724:C727)</f>
        <v>3231</v>
      </c>
      <c r="D723" s="52">
        <f>SUM(D724:D727)</f>
        <v>3167</v>
      </c>
      <c r="E723" s="58"/>
    </row>
    <row r="724" spans="1:5" s="45" customFormat="1" ht="20.100000000000001" customHeight="1">
      <c r="A724" s="51" t="s">
        <v>561</v>
      </c>
      <c r="B724" s="52">
        <v>1163</v>
      </c>
      <c r="C724" s="52">
        <v>1163</v>
      </c>
      <c r="D724" s="52">
        <v>909</v>
      </c>
      <c r="E724" s="58"/>
    </row>
    <row r="725" spans="1:5" s="45" customFormat="1" ht="20.100000000000001" customHeight="1">
      <c r="A725" s="51" t="s">
        <v>562</v>
      </c>
      <c r="B725" s="52">
        <v>2068</v>
      </c>
      <c r="C725" s="52">
        <v>2068</v>
      </c>
      <c r="D725" s="52">
        <v>2258</v>
      </c>
      <c r="E725" s="58"/>
    </row>
    <row r="726" spans="1:5" s="45" customFormat="1" ht="20.100000000000001" customHeight="1">
      <c r="A726" s="51" t="s">
        <v>563</v>
      </c>
      <c r="B726" s="52">
        <v>0</v>
      </c>
      <c r="C726" s="52">
        <v>0</v>
      </c>
      <c r="D726" s="52">
        <v>0</v>
      </c>
      <c r="E726" s="58"/>
    </row>
    <row r="727" spans="1:5" s="45" customFormat="1" ht="20.100000000000001" customHeight="1">
      <c r="A727" s="51" t="s">
        <v>564</v>
      </c>
      <c r="B727" s="52">
        <v>0</v>
      </c>
      <c r="C727" s="52">
        <v>0</v>
      </c>
      <c r="D727" s="52">
        <v>0</v>
      </c>
      <c r="E727" s="58"/>
    </row>
    <row r="728" spans="1:5" s="45" customFormat="1" ht="20.100000000000001" customHeight="1">
      <c r="A728" s="51" t="s">
        <v>565</v>
      </c>
      <c r="B728" s="52">
        <f>SUM(B729:B731)</f>
        <v>20175</v>
      </c>
      <c r="C728" s="52">
        <f>SUM(C729:C731)</f>
        <v>20175</v>
      </c>
      <c r="D728" s="52">
        <f>SUM(D729:D731)</f>
        <v>23158</v>
      </c>
      <c r="E728" s="58"/>
    </row>
    <row r="729" spans="1:5" s="45" customFormat="1" ht="20.100000000000001" customHeight="1">
      <c r="A729" s="51" t="s">
        <v>566</v>
      </c>
      <c r="B729" s="52">
        <v>0</v>
      </c>
      <c r="C729" s="52">
        <v>0</v>
      </c>
      <c r="D729" s="52">
        <v>0</v>
      </c>
      <c r="E729" s="58"/>
    </row>
    <row r="730" spans="1:5" s="45" customFormat="1" ht="20.100000000000001" customHeight="1">
      <c r="A730" s="51" t="s">
        <v>567</v>
      </c>
      <c r="B730" s="52">
        <v>20175</v>
      </c>
      <c r="C730" s="52">
        <v>20175</v>
      </c>
      <c r="D730" s="52">
        <v>23158</v>
      </c>
      <c r="E730" s="58"/>
    </row>
    <row r="731" spans="1:5" s="45" customFormat="1" ht="20.100000000000001" customHeight="1">
      <c r="A731" s="51" t="s">
        <v>568</v>
      </c>
      <c r="B731" s="52">
        <v>0</v>
      </c>
      <c r="C731" s="52">
        <v>0</v>
      </c>
      <c r="D731" s="52">
        <v>0</v>
      </c>
      <c r="E731" s="58"/>
    </row>
    <row r="732" spans="1:5" s="45" customFormat="1" ht="20.100000000000001" customHeight="1">
      <c r="A732" s="51" t="s">
        <v>569</v>
      </c>
      <c r="B732" s="52">
        <f>SUM(B733:B735)</f>
        <v>1619</v>
      </c>
      <c r="C732" s="52">
        <f>SUM(C733:C735)</f>
        <v>1814</v>
      </c>
      <c r="D732" s="52">
        <f>SUM(D733:D735)</f>
        <v>1687</v>
      </c>
      <c r="E732" s="58"/>
    </row>
    <row r="733" spans="1:5" s="45" customFormat="1" ht="20.100000000000001" customHeight="1">
      <c r="A733" s="51" t="s">
        <v>570</v>
      </c>
      <c r="B733" s="52">
        <v>1619</v>
      </c>
      <c r="C733" s="52">
        <v>1814</v>
      </c>
      <c r="D733" s="52">
        <v>1617</v>
      </c>
      <c r="E733" s="58"/>
    </row>
    <row r="734" spans="1:5" s="45" customFormat="1" ht="20.100000000000001" customHeight="1">
      <c r="A734" s="51" t="s">
        <v>571</v>
      </c>
      <c r="B734" s="52">
        <v>0</v>
      </c>
      <c r="C734" s="52">
        <v>0</v>
      </c>
      <c r="D734" s="52">
        <v>70</v>
      </c>
      <c r="E734" s="58"/>
    </row>
    <row r="735" spans="1:5" s="45" customFormat="1" ht="20.100000000000001" customHeight="1">
      <c r="A735" s="51" t="s">
        <v>572</v>
      </c>
      <c r="B735" s="52">
        <v>0</v>
      </c>
      <c r="C735" s="52">
        <v>0</v>
      </c>
      <c r="D735" s="52">
        <v>0</v>
      </c>
      <c r="E735" s="58"/>
    </row>
    <row r="736" spans="1:5" ht="20.100000000000001" customHeight="1">
      <c r="A736" s="51" t="s">
        <v>573</v>
      </c>
      <c r="B736" s="52">
        <f>SUM(B737:B738)</f>
        <v>176</v>
      </c>
      <c r="C736" s="52">
        <f>SUM(C737:C738)</f>
        <v>176</v>
      </c>
      <c r="D736" s="52">
        <f>SUM(D737:D738)</f>
        <v>120</v>
      </c>
      <c r="E736" s="53"/>
    </row>
    <row r="737" spans="1:5" ht="20.100000000000001" customHeight="1">
      <c r="A737" s="51" t="s">
        <v>574</v>
      </c>
      <c r="B737" s="52">
        <v>176</v>
      </c>
      <c r="C737" s="52">
        <v>176</v>
      </c>
      <c r="D737" s="52">
        <v>120</v>
      </c>
      <c r="E737" s="53"/>
    </row>
    <row r="738" spans="1:5" ht="20.100000000000001" customHeight="1">
      <c r="A738" s="51" t="s">
        <v>575</v>
      </c>
      <c r="B738" s="52">
        <v>0</v>
      </c>
      <c r="C738" s="52">
        <v>0</v>
      </c>
      <c r="D738" s="52">
        <v>0</v>
      </c>
      <c r="E738" s="53"/>
    </row>
    <row r="739" spans="1:5" ht="20.100000000000001" customHeight="1">
      <c r="A739" s="51" t="s">
        <v>576</v>
      </c>
      <c r="B739" s="52">
        <f>SUM(B740:B747)</f>
        <v>330</v>
      </c>
      <c r="C739" s="52">
        <f>SUM(C740:C747)</f>
        <v>817</v>
      </c>
      <c r="D739" s="52">
        <f>SUM(D740:D747)</f>
        <v>762</v>
      </c>
      <c r="E739" s="53"/>
    </row>
    <row r="740" spans="1:5" ht="20.100000000000001" customHeight="1">
      <c r="A740" s="51" t="s">
        <v>40</v>
      </c>
      <c r="B740" s="52">
        <v>60</v>
      </c>
      <c r="C740" s="52">
        <v>547</v>
      </c>
      <c r="D740" s="52">
        <v>69</v>
      </c>
      <c r="E740" s="53"/>
    </row>
    <row r="741" spans="1:5" ht="20.100000000000001" customHeight="1">
      <c r="A741" s="51" t="s">
        <v>41</v>
      </c>
      <c r="B741" s="52">
        <v>0</v>
      </c>
      <c r="C741" s="52">
        <v>0</v>
      </c>
      <c r="D741" s="52">
        <v>0</v>
      </c>
      <c r="E741" s="53"/>
    </row>
    <row r="742" spans="1:5" ht="20.100000000000001" customHeight="1">
      <c r="A742" s="51" t="s">
        <v>42</v>
      </c>
      <c r="B742" s="52">
        <v>0</v>
      </c>
      <c r="C742" s="52">
        <v>0</v>
      </c>
      <c r="D742" s="52">
        <v>0</v>
      </c>
      <c r="E742" s="53"/>
    </row>
    <row r="743" spans="1:5" ht="20.100000000000001" customHeight="1">
      <c r="A743" s="51" t="s">
        <v>81</v>
      </c>
      <c r="B743" s="52">
        <v>0</v>
      </c>
      <c r="C743" s="52">
        <v>0</v>
      </c>
      <c r="D743" s="52">
        <v>0</v>
      </c>
      <c r="E743" s="53"/>
    </row>
    <row r="744" spans="1:5" ht="20.100000000000001" customHeight="1">
      <c r="A744" s="51" t="s">
        <v>577</v>
      </c>
      <c r="B744" s="52">
        <v>57</v>
      </c>
      <c r="C744" s="52">
        <v>57</v>
      </c>
      <c r="D744" s="52">
        <v>56</v>
      </c>
      <c r="E744" s="53"/>
    </row>
    <row r="745" spans="1:5" ht="20.100000000000001" customHeight="1">
      <c r="A745" s="51" t="s">
        <v>578</v>
      </c>
      <c r="B745" s="52">
        <v>0</v>
      </c>
      <c r="C745" s="52">
        <v>0</v>
      </c>
      <c r="D745" s="52">
        <v>35</v>
      </c>
      <c r="E745" s="53"/>
    </row>
    <row r="746" spans="1:5" ht="20.100000000000001" customHeight="1">
      <c r="A746" s="51" t="s">
        <v>49</v>
      </c>
      <c r="B746" s="52">
        <v>213</v>
      </c>
      <c r="C746" s="52">
        <v>213</v>
      </c>
      <c r="D746" s="52">
        <v>205</v>
      </c>
      <c r="E746" s="53"/>
    </row>
    <row r="747" spans="1:5" ht="20.100000000000001" customHeight="1">
      <c r="A747" s="51" t="s">
        <v>579</v>
      </c>
      <c r="B747" s="52">
        <v>0</v>
      </c>
      <c r="C747" s="52">
        <v>0</v>
      </c>
      <c r="D747" s="52">
        <v>397</v>
      </c>
      <c r="E747" s="53"/>
    </row>
    <row r="748" spans="1:5" ht="20.100000000000001" customHeight="1">
      <c r="A748" s="51" t="s">
        <v>580</v>
      </c>
      <c r="B748" s="52">
        <f>B749</f>
        <v>0</v>
      </c>
      <c r="C748" s="52">
        <f>C749</f>
        <v>0</v>
      </c>
      <c r="D748" s="52">
        <f>D749</f>
        <v>0</v>
      </c>
      <c r="E748" s="53"/>
    </row>
    <row r="749" spans="1:5" ht="20.100000000000001" customHeight="1">
      <c r="A749" s="51" t="s">
        <v>581</v>
      </c>
      <c r="B749" s="52">
        <v>0</v>
      </c>
      <c r="C749" s="52">
        <v>0</v>
      </c>
      <c r="D749" s="52">
        <v>0</v>
      </c>
      <c r="E749" s="53"/>
    </row>
    <row r="750" spans="1:5" ht="20.100000000000001" customHeight="1">
      <c r="A750" s="51" t="s">
        <v>582</v>
      </c>
      <c r="B750" s="52">
        <f>B751</f>
        <v>83</v>
      </c>
      <c r="C750" s="52">
        <f>C751</f>
        <v>83</v>
      </c>
      <c r="D750" s="52">
        <f>D751</f>
        <v>293</v>
      </c>
      <c r="E750" s="53"/>
    </row>
    <row r="751" spans="1:5" ht="20.100000000000001" customHeight="1">
      <c r="A751" s="51" t="s">
        <v>583</v>
      </c>
      <c r="B751" s="52">
        <v>83</v>
      </c>
      <c r="C751" s="52">
        <v>83</v>
      </c>
      <c r="D751" s="52">
        <v>293</v>
      </c>
      <c r="E751" s="53"/>
    </row>
    <row r="752" spans="1:5" ht="20.100000000000001" customHeight="1">
      <c r="A752" s="51" t="s">
        <v>584</v>
      </c>
      <c r="B752" s="52">
        <f>SUM(B753,B763,B767,B775,B781,B788,B794,B797,B800,B802,B804,B810,B812,B814,B829)</f>
        <v>7760</v>
      </c>
      <c r="C752" s="52">
        <f>SUM(C753,C763,C767,C775,C781,C788,C794,C797,C800,C802,C804,C810,C812,C814,C829)</f>
        <v>9402</v>
      </c>
      <c r="D752" s="52">
        <f>SUM(D753,D763,D767,D775,D781,D788,D794,D797,D800,D802,D804,D810,D812,D814,D829)</f>
        <v>8756</v>
      </c>
      <c r="E752" s="53"/>
    </row>
    <row r="753" spans="1:5" ht="20.100000000000001" customHeight="1">
      <c r="A753" s="51" t="s">
        <v>585</v>
      </c>
      <c r="B753" s="52">
        <f>SUM(B754:B762)</f>
        <v>588</v>
      </c>
      <c r="C753" s="52">
        <f>SUM(C754:C762)</f>
        <v>588</v>
      </c>
      <c r="D753" s="52">
        <f>SUM(D754:D762)</f>
        <v>532</v>
      </c>
      <c r="E753" s="53"/>
    </row>
    <row r="754" spans="1:5" ht="20.100000000000001" customHeight="1">
      <c r="A754" s="51" t="s">
        <v>40</v>
      </c>
      <c r="B754" s="52">
        <v>335</v>
      </c>
      <c r="C754" s="52">
        <v>335</v>
      </c>
      <c r="D754" s="52">
        <v>441</v>
      </c>
      <c r="E754" s="53"/>
    </row>
    <row r="755" spans="1:5" ht="20.100000000000001" customHeight="1">
      <c r="A755" s="51" t="s">
        <v>41</v>
      </c>
      <c r="B755" s="52">
        <v>0</v>
      </c>
      <c r="C755" s="52">
        <v>0</v>
      </c>
      <c r="D755" s="52">
        <v>66</v>
      </c>
      <c r="E755" s="53"/>
    </row>
    <row r="756" spans="1:5" ht="20.100000000000001" customHeight="1">
      <c r="A756" s="51" t="s">
        <v>42</v>
      </c>
      <c r="B756" s="52">
        <v>0</v>
      </c>
      <c r="C756" s="52">
        <v>0</v>
      </c>
      <c r="D756" s="52">
        <v>0</v>
      </c>
      <c r="E756" s="53"/>
    </row>
    <row r="757" spans="1:5" ht="20.100000000000001" customHeight="1">
      <c r="A757" s="51" t="s">
        <v>586</v>
      </c>
      <c r="B757" s="52">
        <v>0</v>
      </c>
      <c r="C757" s="52">
        <v>0</v>
      </c>
      <c r="D757" s="52">
        <v>0</v>
      </c>
      <c r="E757" s="53"/>
    </row>
    <row r="758" spans="1:5" ht="20.100000000000001" customHeight="1">
      <c r="A758" s="51" t="s">
        <v>587</v>
      </c>
      <c r="B758" s="52">
        <v>0</v>
      </c>
      <c r="C758" s="52">
        <v>0</v>
      </c>
      <c r="D758" s="52">
        <v>0</v>
      </c>
      <c r="E758" s="53"/>
    </row>
    <row r="759" spans="1:5" ht="20.100000000000001" customHeight="1">
      <c r="A759" s="51" t="s">
        <v>588</v>
      </c>
      <c r="B759" s="52">
        <v>0</v>
      </c>
      <c r="C759" s="52">
        <v>0</v>
      </c>
      <c r="D759" s="52">
        <v>0</v>
      </c>
      <c r="E759" s="53"/>
    </row>
    <row r="760" spans="1:5" ht="20.100000000000001" customHeight="1">
      <c r="A760" s="51" t="s">
        <v>589</v>
      </c>
      <c r="B760" s="52">
        <v>0</v>
      </c>
      <c r="C760" s="52">
        <v>0</v>
      </c>
      <c r="D760" s="52">
        <v>0</v>
      </c>
      <c r="E760" s="53"/>
    </row>
    <row r="761" spans="1:5" ht="20.100000000000001" customHeight="1">
      <c r="A761" s="51" t="s">
        <v>590</v>
      </c>
      <c r="B761" s="52">
        <v>0</v>
      </c>
      <c r="C761" s="52">
        <v>0</v>
      </c>
      <c r="D761" s="52">
        <v>0</v>
      </c>
      <c r="E761" s="53"/>
    </row>
    <row r="762" spans="1:5" ht="20.100000000000001" customHeight="1">
      <c r="A762" s="51" t="s">
        <v>591</v>
      </c>
      <c r="B762" s="52">
        <v>253</v>
      </c>
      <c r="C762" s="52">
        <v>253</v>
      </c>
      <c r="D762" s="52">
        <v>25</v>
      </c>
      <c r="E762" s="53"/>
    </row>
    <row r="763" spans="1:5" ht="20.100000000000001" customHeight="1">
      <c r="A763" s="51" t="s">
        <v>592</v>
      </c>
      <c r="B763" s="52">
        <f>SUM(B764:B766)</f>
        <v>0</v>
      </c>
      <c r="C763" s="52">
        <f>SUM(C764:C766)</f>
        <v>0</v>
      </c>
      <c r="D763" s="52">
        <f>SUM(D764:D766)</f>
        <v>0</v>
      </c>
      <c r="E763" s="53"/>
    </row>
    <row r="764" spans="1:5" ht="20.100000000000001" customHeight="1">
      <c r="A764" s="51" t="s">
        <v>593</v>
      </c>
      <c r="B764" s="52">
        <v>0</v>
      </c>
      <c r="C764" s="52">
        <v>0</v>
      </c>
      <c r="D764" s="52">
        <v>0</v>
      </c>
      <c r="E764" s="53"/>
    </row>
    <row r="765" spans="1:5" ht="20.100000000000001" customHeight="1">
      <c r="A765" s="51" t="s">
        <v>594</v>
      </c>
      <c r="B765" s="52">
        <v>0</v>
      </c>
      <c r="C765" s="52">
        <v>0</v>
      </c>
      <c r="D765" s="52">
        <v>0</v>
      </c>
      <c r="E765" s="53"/>
    </row>
    <row r="766" spans="1:5" ht="20.100000000000001" customHeight="1">
      <c r="A766" s="51" t="s">
        <v>595</v>
      </c>
      <c r="B766" s="52">
        <v>0</v>
      </c>
      <c r="C766" s="52">
        <v>0</v>
      </c>
      <c r="D766" s="52">
        <v>0</v>
      </c>
      <c r="E766" s="53"/>
    </row>
    <row r="767" spans="1:5" ht="20.100000000000001" customHeight="1">
      <c r="A767" s="51" t="s">
        <v>596</v>
      </c>
      <c r="B767" s="52">
        <f>SUM(B768:B774)</f>
        <v>3395</v>
      </c>
      <c r="C767" s="52">
        <f>SUM(C768:C774)</f>
        <v>2495</v>
      </c>
      <c r="D767" s="52">
        <f>SUM(D768:D774)</f>
        <v>658</v>
      </c>
      <c r="E767" s="53"/>
    </row>
    <row r="768" spans="1:5" ht="20.100000000000001" customHeight="1">
      <c r="A768" s="51" t="s">
        <v>597</v>
      </c>
      <c r="B768" s="52">
        <v>3098</v>
      </c>
      <c r="C768" s="52">
        <v>2198</v>
      </c>
      <c r="D768" s="52">
        <v>110</v>
      </c>
      <c r="E768" s="53"/>
    </row>
    <row r="769" spans="1:5" ht="20.100000000000001" customHeight="1">
      <c r="A769" s="51" t="s">
        <v>598</v>
      </c>
      <c r="B769" s="52">
        <v>140</v>
      </c>
      <c r="C769" s="52">
        <v>140</v>
      </c>
      <c r="D769" s="52">
        <v>142</v>
      </c>
      <c r="E769" s="53"/>
    </row>
    <row r="770" spans="1:5" ht="20.100000000000001" customHeight="1">
      <c r="A770" s="51" t="s">
        <v>599</v>
      </c>
      <c r="B770" s="52">
        <v>0</v>
      </c>
      <c r="C770" s="52">
        <v>0</v>
      </c>
      <c r="D770" s="52">
        <v>0</v>
      </c>
      <c r="E770" s="53"/>
    </row>
    <row r="771" spans="1:5" ht="20.100000000000001" customHeight="1">
      <c r="A771" s="51" t="s">
        <v>600</v>
      </c>
      <c r="B771" s="52">
        <v>157</v>
      </c>
      <c r="C771" s="52">
        <v>157</v>
      </c>
      <c r="D771" s="52">
        <v>0</v>
      </c>
      <c r="E771" s="53"/>
    </row>
    <row r="772" spans="1:5" ht="20.100000000000001" customHeight="1">
      <c r="A772" s="51" t="s">
        <v>601</v>
      </c>
      <c r="B772" s="52">
        <v>0</v>
      </c>
      <c r="C772" s="52">
        <v>0</v>
      </c>
      <c r="D772" s="52">
        <v>0</v>
      </c>
      <c r="E772" s="53"/>
    </row>
    <row r="773" spans="1:5" ht="20.100000000000001" customHeight="1">
      <c r="A773" s="51" t="s">
        <v>602</v>
      </c>
      <c r="B773" s="52">
        <v>0</v>
      </c>
      <c r="C773" s="52">
        <v>0</v>
      </c>
      <c r="D773" s="52">
        <v>0</v>
      </c>
      <c r="E773" s="53"/>
    </row>
    <row r="774" spans="1:5" ht="20.100000000000001" customHeight="1">
      <c r="A774" s="51" t="s">
        <v>603</v>
      </c>
      <c r="B774" s="52">
        <v>0</v>
      </c>
      <c r="C774" s="52">
        <v>0</v>
      </c>
      <c r="D774" s="52">
        <v>406</v>
      </c>
      <c r="E774" s="53"/>
    </row>
    <row r="775" spans="1:5" ht="20.100000000000001" customHeight="1">
      <c r="A775" s="51" t="s">
        <v>604</v>
      </c>
      <c r="B775" s="52">
        <f>SUM(B776:B780)</f>
        <v>1242</v>
      </c>
      <c r="C775" s="52">
        <f>SUM(C776:C780)</f>
        <v>3784</v>
      </c>
      <c r="D775" s="52">
        <f>SUM(D776:D780)</f>
        <v>5051</v>
      </c>
      <c r="E775" s="53"/>
    </row>
    <row r="776" spans="1:5" ht="20.100000000000001" customHeight="1">
      <c r="A776" s="51" t="s">
        <v>605</v>
      </c>
      <c r="B776" s="52">
        <v>27</v>
      </c>
      <c r="C776" s="52">
        <v>27</v>
      </c>
      <c r="D776" s="52">
        <v>14</v>
      </c>
      <c r="E776" s="53"/>
    </row>
    <row r="777" spans="1:5" ht="20.100000000000001" customHeight="1">
      <c r="A777" s="51" t="s">
        <v>606</v>
      </c>
      <c r="B777" s="52">
        <v>1215</v>
      </c>
      <c r="C777" s="52">
        <v>3757</v>
      </c>
      <c r="D777" s="52">
        <v>5037</v>
      </c>
      <c r="E777" s="53"/>
    </row>
    <row r="778" spans="1:5" ht="20.100000000000001" customHeight="1">
      <c r="A778" s="51" t="s">
        <v>607</v>
      </c>
      <c r="B778" s="52">
        <v>0</v>
      </c>
      <c r="C778" s="52">
        <v>0</v>
      </c>
      <c r="D778" s="52">
        <v>0</v>
      </c>
      <c r="E778" s="53"/>
    </row>
    <row r="779" spans="1:5" ht="20.100000000000001" customHeight="1">
      <c r="A779" s="51" t="s">
        <v>608</v>
      </c>
      <c r="B779" s="52">
        <v>0</v>
      </c>
      <c r="C779" s="52">
        <v>0</v>
      </c>
      <c r="D779" s="52">
        <v>0</v>
      </c>
      <c r="E779" s="53"/>
    </row>
    <row r="780" spans="1:5" ht="20.100000000000001" customHeight="1">
      <c r="A780" s="51" t="s">
        <v>609</v>
      </c>
      <c r="B780" s="52">
        <v>0</v>
      </c>
      <c r="C780" s="52">
        <v>0</v>
      </c>
      <c r="D780" s="52">
        <v>0</v>
      </c>
      <c r="E780" s="53"/>
    </row>
    <row r="781" spans="1:5" ht="20.100000000000001" customHeight="1">
      <c r="A781" s="51" t="s">
        <v>610</v>
      </c>
      <c r="B781" s="52">
        <f>SUM(B782:B787)</f>
        <v>1130</v>
      </c>
      <c r="C781" s="52">
        <f>SUM(C782:C787)</f>
        <v>1130</v>
      </c>
      <c r="D781" s="52">
        <f>SUM(D782:D787)</f>
        <v>608</v>
      </c>
      <c r="E781" s="53"/>
    </row>
    <row r="782" spans="1:5" ht="20.100000000000001" customHeight="1">
      <c r="A782" s="51" t="s">
        <v>611</v>
      </c>
      <c r="B782" s="52">
        <v>0</v>
      </c>
      <c r="C782" s="52">
        <v>0</v>
      </c>
      <c r="D782" s="52">
        <v>0</v>
      </c>
      <c r="E782" s="53"/>
    </row>
    <row r="783" spans="1:5" ht="20.100000000000001" customHeight="1">
      <c r="A783" s="51" t="s">
        <v>612</v>
      </c>
      <c r="B783" s="52">
        <v>965</v>
      </c>
      <c r="C783" s="52">
        <v>965</v>
      </c>
      <c r="D783" s="52">
        <v>0</v>
      </c>
      <c r="E783" s="53"/>
    </row>
    <row r="784" spans="1:5" ht="20.100000000000001" customHeight="1">
      <c r="A784" s="51" t="s">
        <v>613</v>
      </c>
      <c r="B784" s="52">
        <v>0</v>
      </c>
      <c r="C784" s="52">
        <v>0</v>
      </c>
      <c r="D784" s="52">
        <v>0</v>
      </c>
      <c r="E784" s="53"/>
    </row>
    <row r="785" spans="1:5" ht="20.100000000000001" customHeight="1">
      <c r="A785" s="51" t="s">
        <v>614</v>
      </c>
      <c r="B785" s="52">
        <v>0</v>
      </c>
      <c r="C785" s="52">
        <v>0</v>
      </c>
      <c r="D785" s="52">
        <v>0</v>
      </c>
      <c r="E785" s="53"/>
    </row>
    <row r="786" spans="1:5" ht="20.100000000000001" customHeight="1">
      <c r="A786" s="51" t="s">
        <v>615</v>
      </c>
      <c r="B786" s="52">
        <v>165</v>
      </c>
      <c r="C786" s="52">
        <v>165</v>
      </c>
      <c r="D786" s="52">
        <v>208</v>
      </c>
      <c r="E786" s="53"/>
    </row>
    <row r="787" spans="1:5" ht="20.100000000000001" customHeight="1">
      <c r="A787" s="51" t="s">
        <v>616</v>
      </c>
      <c r="B787" s="52">
        <v>0</v>
      </c>
      <c r="C787" s="52">
        <v>0</v>
      </c>
      <c r="D787" s="52">
        <v>400</v>
      </c>
      <c r="E787" s="53"/>
    </row>
    <row r="788" spans="1:5" ht="20.100000000000001" customHeight="1">
      <c r="A788" s="51" t="s">
        <v>617</v>
      </c>
      <c r="B788" s="52">
        <f>SUM(B789:B793)</f>
        <v>558</v>
      </c>
      <c r="C788" s="52">
        <f>SUM(C789:C793)</f>
        <v>558</v>
      </c>
      <c r="D788" s="52">
        <f>SUM(D789:D793)</f>
        <v>0</v>
      </c>
      <c r="E788" s="53"/>
    </row>
    <row r="789" spans="1:5" ht="20.100000000000001" customHeight="1">
      <c r="A789" s="51" t="s">
        <v>618</v>
      </c>
      <c r="B789" s="52">
        <v>0</v>
      </c>
      <c r="C789" s="52">
        <v>0</v>
      </c>
      <c r="D789" s="52">
        <v>0</v>
      </c>
      <c r="E789" s="53"/>
    </row>
    <row r="790" spans="1:5" ht="20.100000000000001" customHeight="1">
      <c r="A790" s="51" t="s">
        <v>619</v>
      </c>
      <c r="B790" s="52">
        <v>558</v>
      </c>
      <c r="C790" s="52">
        <v>558</v>
      </c>
      <c r="D790" s="52">
        <v>0</v>
      </c>
      <c r="E790" s="53"/>
    </row>
    <row r="791" spans="1:5" ht="20.100000000000001" customHeight="1">
      <c r="A791" s="51" t="s">
        <v>620</v>
      </c>
      <c r="B791" s="52">
        <v>0</v>
      </c>
      <c r="C791" s="52">
        <v>0</v>
      </c>
      <c r="D791" s="52">
        <v>0</v>
      </c>
      <c r="E791" s="53"/>
    </row>
    <row r="792" spans="1:5" ht="20.100000000000001" customHeight="1">
      <c r="A792" s="51" t="s">
        <v>621</v>
      </c>
      <c r="B792" s="52">
        <v>0</v>
      </c>
      <c r="C792" s="52">
        <v>0</v>
      </c>
      <c r="D792" s="52">
        <v>0</v>
      </c>
      <c r="E792" s="53"/>
    </row>
    <row r="793" spans="1:5" ht="20.100000000000001" customHeight="1">
      <c r="A793" s="51" t="s">
        <v>622</v>
      </c>
      <c r="B793" s="52">
        <v>0</v>
      </c>
      <c r="C793" s="52">
        <v>0</v>
      </c>
      <c r="D793" s="52">
        <v>0</v>
      </c>
      <c r="E793" s="53"/>
    </row>
    <row r="794" spans="1:5" ht="20.100000000000001" customHeight="1">
      <c r="A794" s="51" t="s">
        <v>623</v>
      </c>
      <c r="B794" s="52">
        <f>SUM(B795:B796)</f>
        <v>0</v>
      </c>
      <c r="C794" s="52">
        <f>SUM(C795:C796)</f>
        <v>0</v>
      </c>
      <c r="D794" s="52">
        <f>SUM(D795:D796)</f>
        <v>0</v>
      </c>
      <c r="E794" s="53"/>
    </row>
    <row r="795" spans="1:5" ht="20.100000000000001" customHeight="1">
      <c r="A795" s="51" t="s">
        <v>624</v>
      </c>
      <c r="B795" s="52">
        <v>0</v>
      </c>
      <c r="C795" s="52">
        <v>0</v>
      </c>
      <c r="D795" s="52">
        <v>0</v>
      </c>
      <c r="E795" s="53"/>
    </row>
    <row r="796" spans="1:5" ht="20.100000000000001" customHeight="1">
      <c r="A796" s="51" t="s">
        <v>625</v>
      </c>
      <c r="B796" s="52">
        <v>0</v>
      </c>
      <c r="C796" s="52">
        <v>0</v>
      </c>
      <c r="D796" s="52">
        <v>0</v>
      </c>
      <c r="E796" s="53"/>
    </row>
    <row r="797" spans="1:5" ht="20.100000000000001" customHeight="1">
      <c r="A797" s="51" t="s">
        <v>626</v>
      </c>
      <c r="B797" s="52">
        <f>SUM(B798:B799)</f>
        <v>0</v>
      </c>
      <c r="C797" s="52">
        <f>SUM(C798:C799)</f>
        <v>0</v>
      </c>
      <c r="D797" s="52">
        <f>SUM(D798:D799)</f>
        <v>0</v>
      </c>
      <c r="E797" s="53"/>
    </row>
    <row r="798" spans="1:5" ht="20.100000000000001" customHeight="1">
      <c r="A798" s="51" t="s">
        <v>627</v>
      </c>
      <c r="B798" s="52">
        <v>0</v>
      </c>
      <c r="C798" s="52">
        <v>0</v>
      </c>
      <c r="D798" s="52">
        <v>0</v>
      </c>
      <c r="E798" s="53"/>
    </row>
    <row r="799" spans="1:5" ht="20.100000000000001" customHeight="1">
      <c r="A799" s="51" t="s">
        <v>628</v>
      </c>
      <c r="B799" s="52">
        <v>0</v>
      </c>
      <c r="C799" s="52">
        <v>0</v>
      </c>
      <c r="D799" s="52">
        <v>0</v>
      </c>
      <c r="E799" s="53"/>
    </row>
    <row r="800" spans="1:5" ht="20.100000000000001" customHeight="1">
      <c r="A800" s="51" t="s">
        <v>629</v>
      </c>
      <c r="B800" s="52">
        <f>B801</f>
        <v>0</v>
      </c>
      <c r="C800" s="52">
        <f>C801</f>
        <v>0</v>
      </c>
      <c r="D800" s="52">
        <f>D801</f>
        <v>0</v>
      </c>
      <c r="E800" s="53"/>
    </row>
    <row r="801" spans="1:5" ht="20.100000000000001" customHeight="1">
      <c r="A801" s="51" t="s">
        <v>630</v>
      </c>
      <c r="B801" s="52">
        <v>0</v>
      </c>
      <c r="C801" s="52">
        <v>0</v>
      </c>
      <c r="D801" s="52">
        <v>0</v>
      </c>
      <c r="E801" s="53"/>
    </row>
    <row r="802" spans="1:5" ht="20.100000000000001" customHeight="1">
      <c r="A802" s="51" t="s">
        <v>631</v>
      </c>
      <c r="B802" s="52">
        <f>B803</f>
        <v>0</v>
      </c>
      <c r="C802" s="52">
        <f>C803</f>
        <v>0</v>
      </c>
      <c r="D802" s="52">
        <f>D803</f>
        <v>0</v>
      </c>
      <c r="E802" s="53"/>
    </row>
    <row r="803" spans="1:5" ht="20.100000000000001" customHeight="1">
      <c r="A803" s="51" t="s">
        <v>632</v>
      </c>
      <c r="B803" s="52">
        <v>0</v>
      </c>
      <c r="C803" s="52">
        <v>0</v>
      </c>
      <c r="D803" s="52">
        <v>0</v>
      </c>
      <c r="E803" s="53"/>
    </row>
    <row r="804" spans="1:5" ht="20.100000000000001" customHeight="1">
      <c r="A804" s="51" t="s">
        <v>633</v>
      </c>
      <c r="B804" s="52">
        <f>SUM(B805:B809)</f>
        <v>240</v>
      </c>
      <c r="C804" s="52">
        <f>SUM(C805:C809)</f>
        <v>240</v>
      </c>
      <c r="D804" s="52">
        <f>SUM(D805:D809)</f>
        <v>285</v>
      </c>
      <c r="E804" s="53"/>
    </row>
    <row r="805" spans="1:5" ht="20.100000000000001" customHeight="1">
      <c r="A805" s="51" t="s">
        <v>634</v>
      </c>
      <c r="B805" s="52">
        <v>0</v>
      </c>
      <c r="C805" s="52">
        <v>0</v>
      </c>
      <c r="D805" s="52">
        <v>0</v>
      </c>
      <c r="E805" s="53"/>
    </row>
    <row r="806" spans="1:5" ht="20.100000000000001" customHeight="1">
      <c r="A806" s="51" t="s">
        <v>635</v>
      </c>
      <c r="B806" s="52">
        <v>0</v>
      </c>
      <c r="C806" s="52">
        <v>0</v>
      </c>
      <c r="D806" s="52">
        <v>0</v>
      </c>
      <c r="E806" s="53"/>
    </row>
    <row r="807" spans="1:5" ht="20.100000000000001" customHeight="1">
      <c r="A807" s="51" t="s">
        <v>636</v>
      </c>
      <c r="B807" s="52">
        <v>240</v>
      </c>
      <c r="C807" s="52">
        <v>240</v>
      </c>
      <c r="D807" s="52">
        <v>285</v>
      </c>
      <c r="E807" s="53"/>
    </row>
    <row r="808" spans="1:5" ht="20.100000000000001" customHeight="1">
      <c r="A808" s="51" t="s">
        <v>637</v>
      </c>
      <c r="B808" s="52">
        <v>0</v>
      </c>
      <c r="C808" s="52">
        <v>0</v>
      </c>
      <c r="D808" s="52">
        <v>0</v>
      </c>
      <c r="E808" s="53"/>
    </row>
    <row r="809" spans="1:5" ht="20.100000000000001" customHeight="1">
      <c r="A809" s="51" t="s">
        <v>638</v>
      </c>
      <c r="B809" s="52">
        <v>0</v>
      </c>
      <c r="C809" s="52">
        <v>0</v>
      </c>
      <c r="D809" s="52">
        <v>0</v>
      </c>
      <c r="E809" s="53"/>
    </row>
    <row r="810" spans="1:5" ht="20.100000000000001" customHeight="1">
      <c r="A810" s="51" t="s">
        <v>639</v>
      </c>
      <c r="B810" s="52">
        <f>B811</f>
        <v>199</v>
      </c>
      <c r="C810" s="52">
        <f>C811</f>
        <v>199</v>
      </c>
      <c r="D810" s="52">
        <f>D811</f>
        <v>0</v>
      </c>
      <c r="E810" s="53"/>
    </row>
    <row r="811" spans="1:5" ht="20.100000000000001" customHeight="1">
      <c r="A811" s="51" t="s">
        <v>640</v>
      </c>
      <c r="B811" s="52">
        <v>199</v>
      </c>
      <c r="C811" s="52">
        <v>199</v>
      </c>
      <c r="D811" s="52">
        <v>0</v>
      </c>
      <c r="E811" s="53"/>
    </row>
    <row r="812" spans="1:5" ht="20.100000000000001" customHeight="1">
      <c r="A812" s="51" t="s">
        <v>641</v>
      </c>
      <c r="B812" s="52">
        <f>B813</f>
        <v>0</v>
      </c>
      <c r="C812" s="52">
        <f>C813</f>
        <v>0</v>
      </c>
      <c r="D812" s="52">
        <f>D813</f>
        <v>0</v>
      </c>
      <c r="E812" s="53"/>
    </row>
    <row r="813" spans="1:5" ht="20.100000000000001" customHeight="1">
      <c r="A813" s="51" t="s">
        <v>642</v>
      </c>
      <c r="B813" s="52">
        <v>0</v>
      </c>
      <c r="C813" s="52">
        <v>0</v>
      </c>
      <c r="D813" s="52">
        <v>0</v>
      </c>
      <c r="E813" s="53"/>
    </row>
    <row r="814" spans="1:5" ht="20.100000000000001" customHeight="1">
      <c r="A814" s="51" t="s">
        <v>643</v>
      </c>
      <c r="B814" s="52">
        <f>SUM(B815:B828)</f>
        <v>0</v>
      </c>
      <c r="C814" s="52">
        <f>SUM(C815:C828)</f>
        <v>0</v>
      </c>
      <c r="D814" s="52">
        <f>SUM(D815:D828)</f>
        <v>0</v>
      </c>
      <c r="E814" s="53"/>
    </row>
    <row r="815" spans="1:5" ht="20.100000000000001" customHeight="1">
      <c r="A815" s="51" t="s">
        <v>40</v>
      </c>
      <c r="B815" s="52">
        <v>0</v>
      </c>
      <c r="C815" s="52">
        <v>0</v>
      </c>
      <c r="D815" s="52">
        <v>0</v>
      </c>
      <c r="E815" s="53"/>
    </row>
    <row r="816" spans="1:5" ht="20.100000000000001" customHeight="1">
      <c r="A816" s="51" t="s">
        <v>41</v>
      </c>
      <c r="B816" s="52">
        <v>0</v>
      </c>
      <c r="C816" s="52">
        <v>0</v>
      </c>
      <c r="D816" s="52">
        <v>0</v>
      </c>
      <c r="E816" s="53"/>
    </row>
    <row r="817" spans="1:5" ht="20.100000000000001" customHeight="1">
      <c r="A817" s="51" t="s">
        <v>42</v>
      </c>
      <c r="B817" s="52">
        <v>0</v>
      </c>
      <c r="C817" s="52">
        <v>0</v>
      </c>
      <c r="D817" s="52">
        <v>0</v>
      </c>
      <c r="E817" s="53"/>
    </row>
    <row r="818" spans="1:5" ht="20.100000000000001" customHeight="1">
      <c r="A818" s="51" t="s">
        <v>644</v>
      </c>
      <c r="B818" s="52">
        <v>0</v>
      </c>
      <c r="C818" s="52">
        <v>0</v>
      </c>
      <c r="D818" s="52">
        <v>0</v>
      </c>
      <c r="E818" s="53"/>
    </row>
    <row r="819" spans="1:5" ht="20.100000000000001" customHeight="1">
      <c r="A819" s="51" t="s">
        <v>645</v>
      </c>
      <c r="B819" s="52">
        <v>0</v>
      </c>
      <c r="C819" s="52">
        <v>0</v>
      </c>
      <c r="D819" s="52">
        <v>0</v>
      </c>
      <c r="E819" s="53"/>
    </row>
    <row r="820" spans="1:5" ht="20.100000000000001" customHeight="1">
      <c r="A820" s="51" t="s">
        <v>646</v>
      </c>
      <c r="B820" s="52">
        <v>0</v>
      </c>
      <c r="C820" s="52">
        <v>0</v>
      </c>
      <c r="D820" s="52">
        <v>0</v>
      </c>
      <c r="E820" s="53"/>
    </row>
    <row r="821" spans="1:5" ht="20.100000000000001" customHeight="1">
      <c r="A821" s="51" t="s">
        <v>647</v>
      </c>
      <c r="B821" s="52">
        <v>0</v>
      </c>
      <c r="C821" s="52">
        <v>0</v>
      </c>
      <c r="D821" s="52">
        <v>0</v>
      </c>
      <c r="E821" s="53"/>
    </row>
    <row r="822" spans="1:5" ht="20.100000000000001" customHeight="1">
      <c r="A822" s="51" t="s">
        <v>648</v>
      </c>
      <c r="B822" s="52">
        <v>0</v>
      </c>
      <c r="C822" s="52">
        <v>0</v>
      </c>
      <c r="D822" s="52">
        <v>0</v>
      </c>
      <c r="E822" s="53"/>
    </row>
    <row r="823" spans="1:5" ht="20.100000000000001" customHeight="1">
      <c r="A823" s="51" t="s">
        <v>649</v>
      </c>
      <c r="B823" s="52">
        <v>0</v>
      </c>
      <c r="C823" s="52">
        <v>0</v>
      </c>
      <c r="D823" s="52">
        <v>0</v>
      </c>
      <c r="E823" s="53"/>
    </row>
    <row r="824" spans="1:5" ht="18.75" customHeight="1">
      <c r="A824" s="51" t="s">
        <v>650</v>
      </c>
      <c r="B824" s="52">
        <v>0</v>
      </c>
      <c r="C824" s="52">
        <v>0</v>
      </c>
      <c r="D824" s="52">
        <v>0</v>
      </c>
      <c r="E824" s="53"/>
    </row>
    <row r="825" spans="1:5" ht="20.100000000000001" customHeight="1">
      <c r="A825" s="51" t="s">
        <v>81</v>
      </c>
      <c r="B825" s="52">
        <v>0</v>
      </c>
      <c r="C825" s="52">
        <v>0</v>
      </c>
      <c r="D825" s="52">
        <v>0</v>
      </c>
      <c r="E825" s="53"/>
    </row>
    <row r="826" spans="1:5" ht="20.100000000000001" customHeight="1">
      <c r="A826" s="51" t="s">
        <v>651</v>
      </c>
      <c r="B826" s="52">
        <v>0</v>
      </c>
      <c r="C826" s="52">
        <v>0</v>
      </c>
      <c r="D826" s="52">
        <v>0</v>
      </c>
      <c r="E826" s="53"/>
    </row>
    <row r="827" spans="1:5" ht="20.100000000000001" customHeight="1">
      <c r="A827" s="51" t="s">
        <v>49</v>
      </c>
      <c r="B827" s="52">
        <v>0</v>
      </c>
      <c r="C827" s="52">
        <v>0</v>
      </c>
      <c r="D827" s="52">
        <v>0</v>
      </c>
      <c r="E827" s="53"/>
    </row>
    <row r="828" spans="1:5" ht="20.100000000000001" customHeight="1">
      <c r="A828" s="51" t="s">
        <v>652</v>
      </c>
      <c r="B828" s="52">
        <v>0</v>
      </c>
      <c r="C828" s="52">
        <v>0</v>
      </c>
      <c r="D828" s="52">
        <v>0</v>
      </c>
      <c r="E828" s="53"/>
    </row>
    <row r="829" spans="1:5" ht="20.100000000000001" customHeight="1">
      <c r="A829" s="51" t="s">
        <v>653</v>
      </c>
      <c r="B829" s="52">
        <f>B830</f>
        <v>408</v>
      </c>
      <c r="C829" s="52">
        <f>C830</f>
        <v>408</v>
      </c>
      <c r="D829" s="52">
        <f>D830</f>
        <v>1622</v>
      </c>
      <c r="E829" s="53"/>
    </row>
    <row r="830" spans="1:5" ht="20.100000000000001" customHeight="1">
      <c r="A830" s="51" t="s">
        <v>654</v>
      </c>
      <c r="B830" s="52">
        <v>408</v>
      </c>
      <c r="C830" s="52">
        <v>408</v>
      </c>
      <c r="D830" s="52">
        <v>1622</v>
      </c>
      <c r="E830" s="53"/>
    </row>
    <row r="831" spans="1:5" ht="20.100000000000001" customHeight="1">
      <c r="A831" s="51" t="s">
        <v>655</v>
      </c>
      <c r="B831" s="52">
        <f>SUM(B832,B843,B845,B848,B850,B852)</f>
        <v>5770</v>
      </c>
      <c r="C831" s="52">
        <f>SUM(C832,C843,C845,C848,C850,C852)</f>
        <v>8820</v>
      </c>
      <c r="D831" s="52">
        <f>SUM(D832,D843,D845,D848,D850,D852)</f>
        <v>9124</v>
      </c>
      <c r="E831" s="53"/>
    </row>
    <row r="832" spans="1:5" ht="20.100000000000001" customHeight="1">
      <c r="A832" s="51" t="s">
        <v>656</v>
      </c>
      <c r="B832" s="52">
        <f>SUM(B833:B842)</f>
        <v>3486</v>
      </c>
      <c r="C832" s="52">
        <f>SUM(C833:C842)</f>
        <v>2336</v>
      </c>
      <c r="D832" s="52">
        <f>SUM(D833:D842)</f>
        <v>2059</v>
      </c>
      <c r="E832" s="53"/>
    </row>
    <row r="833" spans="1:5" ht="20.100000000000001" customHeight="1">
      <c r="A833" s="51" t="s">
        <v>40</v>
      </c>
      <c r="B833" s="52">
        <v>745</v>
      </c>
      <c r="C833" s="52">
        <v>745</v>
      </c>
      <c r="D833" s="52">
        <v>354</v>
      </c>
      <c r="E833" s="53"/>
    </row>
    <row r="834" spans="1:5" ht="20.100000000000001" customHeight="1">
      <c r="A834" s="51" t="s">
        <v>41</v>
      </c>
      <c r="B834" s="52">
        <v>0</v>
      </c>
      <c r="C834" s="52">
        <v>0</v>
      </c>
      <c r="D834" s="52">
        <v>10</v>
      </c>
      <c r="E834" s="53"/>
    </row>
    <row r="835" spans="1:5" ht="20.100000000000001" customHeight="1">
      <c r="A835" s="51" t="s">
        <v>42</v>
      </c>
      <c r="B835" s="52">
        <v>0</v>
      </c>
      <c r="C835" s="52">
        <v>0</v>
      </c>
      <c r="D835" s="52">
        <v>0</v>
      </c>
      <c r="E835" s="53"/>
    </row>
    <row r="836" spans="1:5" ht="20.100000000000001" customHeight="1">
      <c r="A836" s="51" t="s">
        <v>657</v>
      </c>
      <c r="B836" s="52">
        <v>796</v>
      </c>
      <c r="C836" s="52">
        <v>796</v>
      </c>
      <c r="D836" s="52">
        <v>485</v>
      </c>
      <c r="E836" s="53"/>
    </row>
    <row r="837" spans="1:5" ht="20.100000000000001" customHeight="1">
      <c r="A837" s="51" t="s">
        <v>658</v>
      </c>
      <c r="B837" s="52">
        <v>0</v>
      </c>
      <c r="C837" s="52">
        <v>0</v>
      </c>
      <c r="D837" s="52">
        <v>0</v>
      </c>
      <c r="E837" s="53"/>
    </row>
    <row r="838" spans="1:5" ht="20.100000000000001" customHeight="1">
      <c r="A838" s="51" t="s">
        <v>659</v>
      </c>
      <c r="B838" s="52">
        <v>0</v>
      </c>
      <c r="C838" s="52">
        <v>0</v>
      </c>
      <c r="D838" s="52">
        <v>0</v>
      </c>
      <c r="E838" s="53"/>
    </row>
    <row r="839" spans="1:5" ht="20.100000000000001" customHeight="1">
      <c r="A839" s="51" t="s">
        <v>660</v>
      </c>
      <c r="B839" s="52">
        <v>0</v>
      </c>
      <c r="C839" s="52">
        <v>0</v>
      </c>
      <c r="D839" s="52">
        <v>0</v>
      </c>
      <c r="E839" s="53"/>
    </row>
    <row r="840" spans="1:5" ht="20.100000000000001" customHeight="1">
      <c r="A840" s="51" t="s">
        <v>661</v>
      </c>
      <c r="B840" s="52">
        <v>0</v>
      </c>
      <c r="C840" s="52">
        <v>0</v>
      </c>
      <c r="D840" s="52">
        <v>0</v>
      </c>
      <c r="E840" s="53"/>
    </row>
    <row r="841" spans="1:5" ht="20.100000000000001" customHeight="1">
      <c r="A841" s="51" t="s">
        <v>662</v>
      </c>
      <c r="B841" s="52">
        <v>0</v>
      </c>
      <c r="C841" s="52">
        <v>0</v>
      </c>
      <c r="D841" s="52">
        <v>0</v>
      </c>
      <c r="E841" s="53"/>
    </row>
    <row r="842" spans="1:5" ht="20.100000000000001" customHeight="1">
      <c r="A842" s="51" t="s">
        <v>663</v>
      </c>
      <c r="B842" s="52">
        <v>1945</v>
      </c>
      <c r="C842" s="52">
        <v>795</v>
      </c>
      <c r="D842" s="52">
        <v>1210</v>
      </c>
      <c r="E842" s="53"/>
    </row>
    <row r="843" spans="1:5" ht="20.100000000000001" customHeight="1">
      <c r="A843" s="51" t="s">
        <v>664</v>
      </c>
      <c r="B843" s="52">
        <f>B844</f>
        <v>0</v>
      </c>
      <c r="C843" s="52">
        <f>C844</f>
        <v>0</v>
      </c>
      <c r="D843" s="52">
        <f>D844</f>
        <v>0</v>
      </c>
      <c r="E843" s="53"/>
    </row>
    <row r="844" spans="1:5" ht="20.100000000000001" customHeight="1">
      <c r="A844" s="51" t="s">
        <v>665</v>
      </c>
      <c r="B844" s="52">
        <v>0</v>
      </c>
      <c r="C844" s="52">
        <v>0</v>
      </c>
      <c r="D844" s="52">
        <v>0</v>
      </c>
      <c r="E844" s="53"/>
    </row>
    <row r="845" spans="1:5" ht="20.100000000000001" customHeight="1">
      <c r="A845" s="51" t="s">
        <v>666</v>
      </c>
      <c r="B845" s="52">
        <f>SUM(B846:B847)</f>
        <v>30</v>
      </c>
      <c r="C845" s="52">
        <f>SUM(C846:C847)</f>
        <v>4330</v>
      </c>
      <c r="D845" s="52">
        <f>SUM(D846:D847)</f>
        <v>4750</v>
      </c>
      <c r="E845" s="53"/>
    </row>
    <row r="846" spans="1:5" ht="20.100000000000001" customHeight="1">
      <c r="A846" s="51" t="s">
        <v>667</v>
      </c>
      <c r="B846" s="52">
        <v>30</v>
      </c>
      <c r="C846" s="52">
        <v>4330</v>
      </c>
      <c r="D846" s="52">
        <v>1700</v>
      </c>
      <c r="E846" s="53"/>
    </row>
    <row r="847" spans="1:5" ht="20.100000000000001" customHeight="1">
      <c r="A847" s="51" t="s">
        <v>668</v>
      </c>
      <c r="B847" s="52">
        <v>0</v>
      </c>
      <c r="C847" s="52">
        <v>0</v>
      </c>
      <c r="D847" s="52">
        <v>3050</v>
      </c>
      <c r="E847" s="53"/>
    </row>
    <row r="848" spans="1:5" ht="20.100000000000001" customHeight="1">
      <c r="A848" s="51" t="s">
        <v>669</v>
      </c>
      <c r="B848" s="52">
        <f t="shared" ref="B848:B852" si="3">B849</f>
        <v>2154</v>
      </c>
      <c r="C848" s="52">
        <f t="shared" ref="C848:C852" si="4">C849</f>
        <v>2054</v>
      </c>
      <c r="D848" s="52">
        <f t="shared" ref="D848:D852" si="5">D849</f>
        <v>1984</v>
      </c>
      <c r="E848" s="53"/>
    </row>
    <row r="849" spans="1:5" ht="20.100000000000001" customHeight="1">
      <c r="A849" s="51" t="s">
        <v>670</v>
      </c>
      <c r="B849" s="52">
        <v>2154</v>
      </c>
      <c r="C849" s="52">
        <v>2054</v>
      </c>
      <c r="D849" s="52">
        <v>1984</v>
      </c>
      <c r="E849" s="53"/>
    </row>
    <row r="850" spans="1:5" ht="20.100000000000001" customHeight="1">
      <c r="A850" s="51" t="s">
        <v>671</v>
      </c>
      <c r="B850" s="52">
        <f t="shared" si="3"/>
        <v>0</v>
      </c>
      <c r="C850" s="52">
        <f t="shared" si="4"/>
        <v>0</v>
      </c>
      <c r="D850" s="52">
        <f t="shared" si="5"/>
        <v>0</v>
      </c>
      <c r="E850" s="53"/>
    </row>
    <row r="851" spans="1:5" ht="20.100000000000001" customHeight="1">
      <c r="A851" s="51" t="s">
        <v>672</v>
      </c>
      <c r="B851" s="52">
        <v>0</v>
      </c>
      <c r="C851" s="52">
        <v>0</v>
      </c>
      <c r="D851" s="52">
        <v>0</v>
      </c>
      <c r="E851" s="53"/>
    </row>
    <row r="852" spans="1:5" ht="20.100000000000001" customHeight="1">
      <c r="A852" s="51" t="s">
        <v>673</v>
      </c>
      <c r="B852" s="52">
        <f t="shared" si="3"/>
        <v>100</v>
      </c>
      <c r="C852" s="52">
        <f t="shared" si="4"/>
        <v>100</v>
      </c>
      <c r="D852" s="52">
        <f t="shared" si="5"/>
        <v>331</v>
      </c>
      <c r="E852" s="53"/>
    </row>
    <row r="853" spans="1:5" ht="20.100000000000001" customHeight="1">
      <c r="A853" s="51" t="s">
        <v>674</v>
      </c>
      <c r="B853" s="52">
        <v>100</v>
      </c>
      <c r="C853" s="52">
        <v>100</v>
      </c>
      <c r="D853" s="52">
        <v>331</v>
      </c>
      <c r="E853" s="53"/>
    </row>
    <row r="854" spans="1:5" ht="20.100000000000001" customHeight="1">
      <c r="A854" s="51" t="s">
        <v>675</v>
      </c>
      <c r="B854" s="52">
        <f>SUM(B855,B880,B905,B931,B942,B953,B959,B966,B973,B976)</f>
        <v>67919</v>
      </c>
      <c r="C854" s="52">
        <f>SUM(C855,C880,C905,C931,C942,C953,C959,C966,C973,C976)</f>
        <v>72303</v>
      </c>
      <c r="D854" s="52">
        <f>SUM(D855,D880,D905,D931,D942,D953,D959,D966,D973,D976)</f>
        <v>67639</v>
      </c>
      <c r="E854" s="53"/>
    </row>
    <row r="855" spans="1:5" ht="20.100000000000001" customHeight="1">
      <c r="A855" s="51" t="s">
        <v>676</v>
      </c>
      <c r="B855" s="52">
        <f>SUM(B856:B879)</f>
        <v>16209</v>
      </c>
      <c r="C855" s="52">
        <f>SUM(C856:C879)</f>
        <v>21321</v>
      </c>
      <c r="D855" s="52">
        <f>SUM(D856:D879)</f>
        <v>21719</v>
      </c>
      <c r="E855" s="53"/>
    </row>
    <row r="856" spans="1:5" ht="20.100000000000001" customHeight="1">
      <c r="A856" s="51" t="s">
        <v>40</v>
      </c>
      <c r="B856" s="52">
        <v>1443</v>
      </c>
      <c r="C856" s="52">
        <v>1543</v>
      </c>
      <c r="D856" s="52">
        <v>381</v>
      </c>
      <c r="E856" s="53"/>
    </row>
    <row r="857" spans="1:5" ht="20.100000000000001" customHeight="1">
      <c r="A857" s="51" t="s">
        <v>41</v>
      </c>
      <c r="B857" s="52">
        <v>0</v>
      </c>
      <c r="C857" s="52">
        <v>0</v>
      </c>
      <c r="D857" s="52">
        <v>7</v>
      </c>
      <c r="E857" s="53"/>
    </row>
    <row r="858" spans="1:5" ht="20.100000000000001" customHeight="1">
      <c r="A858" s="51" t="s">
        <v>42</v>
      </c>
      <c r="B858" s="52">
        <v>0</v>
      </c>
      <c r="C858" s="52">
        <v>0</v>
      </c>
      <c r="D858" s="52">
        <v>0</v>
      </c>
      <c r="E858" s="53"/>
    </row>
    <row r="859" spans="1:5" ht="20.100000000000001" customHeight="1">
      <c r="A859" s="51" t="s">
        <v>49</v>
      </c>
      <c r="B859" s="52">
        <v>0</v>
      </c>
      <c r="C859" s="52">
        <v>0</v>
      </c>
      <c r="D859" s="52">
        <v>709</v>
      </c>
      <c r="E859" s="53"/>
    </row>
    <row r="860" spans="1:5" ht="20.100000000000001" customHeight="1">
      <c r="A860" s="51" t="s">
        <v>677</v>
      </c>
      <c r="B860" s="52">
        <v>0</v>
      </c>
      <c r="C860" s="52">
        <v>0</v>
      </c>
      <c r="D860" s="52">
        <v>0</v>
      </c>
      <c r="E860" s="53"/>
    </row>
    <row r="861" spans="1:5" ht="20.100000000000001" customHeight="1">
      <c r="A861" s="51" t="s">
        <v>678</v>
      </c>
      <c r="B861" s="52">
        <v>5739</v>
      </c>
      <c r="C861" s="52">
        <v>5739</v>
      </c>
      <c r="D861" s="52">
        <v>2811</v>
      </c>
      <c r="E861" s="53"/>
    </row>
    <row r="862" spans="1:5" ht="20.100000000000001" customHeight="1">
      <c r="A862" s="51" t="s">
        <v>679</v>
      </c>
      <c r="B862" s="52">
        <v>3078</v>
      </c>
      <c r="C862" s="52">
        <v>3078</v>
      </c>
      <c r="D862" s="52">
        <v>2562</v>
      </c>
      <c r="E862" s="53"/>
    </row>
    <row r="863" spans="1:5" ht="20.100000000000001" customHeight="1">
      <c r="A863" s="51" t="s">
        <v>680</v>
      </c>
      <c r="B863" s="52">
        <v>0</v>
      </c>
      <c r="C863" s="52">
        <v>0</v>
      </c>
      <c r="D863" s="52">
        <v>18</v>
      </c>
      <c r="E863" s="53"/>
    </row>
    <row r="864" spans="1:5" ht="20.100000000000001" customHeight="1">
      <c r="A864" s="51" t="s">
        <v>681</v>
      </c>
      <c r="B864" s="52">
        <v>0</v>
      </c>
      <c r="C864" s="52">
        <v>0</v>
      </c>
      <c r="D864" s="52">
        <v>0</v>
      </c>
      <c r="E864" s="53"/>
    </row>
    <row r="865" spans="1:5" ht="20.100000000000001" customHeight="1">
      <c r="A865" s="51" t="s">
        <v>682</v>
      </c>
      <c r="B865" s="52">
        <v>0</v>
      </c>
      <c r="C865" s="52">
        <v>0</v>
      </c>
      <c r="D865" s="52">
        <v>0</v>
      </c>
      <c r="E865" s="53"/>
    </row>
    <row r="866" spans="1:5" ht="20.100000000000001" customHeight="1">
      <c r="A866" s="51" t="s">
        <v>683</v>
      </c>
      <c r="B866" s="52">
        <v>39</v>
      </c>
      <c r="C866" s="52">
        <v>39</v>
      </c>
      <c r="D866" s="52">
        <v>0</v>
      </c>
      <c r="E866" s="53"/>
    </row>
    <row r="867" spans="1:5" ht="20.100000000000001" customHeight="1">
      <c r="A867" s="51" t="s">
        <v>684</v>
      </c>
      <c r="B867" s="52">
        <v>0</v>
      </c>
      <c r="C867" s="52">
        <v>0</v>
      </c>
      <c r="D867" s="52">
        <v>0</v>
      </c>
      <c r="E867" s="53"/>
    </row>
    <row r="868" spans="1:5" ht="20.100000000000001" customHeight="1">
      <c r="A868" s="51" t="s">
        <v>685</v>
      </c>
      <c r="B868" s="52">
        <v>48</v>
      </c>
      <c r="C868" s="52">
        <v>48</v>
      </c>
      <c r="D868" s="52">
        <v>624</v>
      </c>
      <c r="E868" s="53"/>
    </row>
    <row r="869" spans="1:5" ht="20.100000000000001" customHeight="1">
      <c r="A869" s="51" t="s">
        <v>686</v>
      </c>
      <c r="B869" s="52">
        <v>0</v>
      </c>
      <c r="C869" s="52">
        <v>0</v>
      </c>
      <c r="D869" s="52">
        <v>0</v>
      </c>
      <c r="E869" s="53"/>
    </row>
    <row r="870" spans="1:5" ht="20.100000000000001" customHeight="1">
      <c r="A870" s="51" t="s">
        <v>687</v>
      </c>
      <c r="B870" s="52">
        <v>0</v>
      </c>
      <c r="C870" s="52">
        <v>0</v>
      </c>
      <c r="D870" s="52">
        <v>0</v>
      </c>
      <c r="E870" s="53"/>
    </row>
    <row r="871" spans="1:5" ht="20.100000000000001" customHeight="1">
      <c r="A871" s="51" t="s">
        <v>688</v>
      </c>
      <c r="B871" s="52">
        <v>3610</v>
      </c>
      <c r="C871" s="52">
        <v>3610</v>
      </c>
      <c r="D871" s="52">
        <v>5507</v>
      </c>
      <c r="E871" s="53"/>
    </row>
    <row r="872" spans="1:5" ht="20.100000000000001" customHeight="1">
      <c r="A872" s="51" t="s">
        <v>689</v>
      </c>
      <c r="B872" s="52">
        <v>183</v>
      </c>
      <c r="C872" s="52">
        <v>183</v>
      </c>
      <c r="D872" s="52">
        <v>490</v>
      </c>
      <c r="E872" s="53"/>
    </row>
    <row r="873" spans="1:5" ht="20.100000000000001" customHeight="1">
      <c r="A873" s="51" t="s">
        <v>690</v>
      </c>
      <c r="B873" s="52">
        <v>0</v>
      </c>
      <c r="C873" s="52">
        <v>0</v>
      </c>
      <c r="D873" s="52">
        <v>0</v>
      </c>
      <c r="E873" s="53"/>
    </row>
    <row r="874" spans="1:5" ht="20.100000000000001" customHeight="1">
      <c r="A874" s="51" t="s">
        <v>691</v>
      </c>
      <c r="B874" s="52">
        <v>270</v>
      </c>
      <c r="C874" s="52">
        <v>5282</v>
      </c>
      <c r="D874" s="52">
        <v>47</v>
      </c>
      <c r="E874" s="53"/>
    </row>
    <row r="875" spans="1:5" ht="20.100000000000001" customHeight="1">
      <c r="A875" s="51" t="s">
        <v>692</v>
      </c>
      <c r="B875" s="52">
        <v>220</v>
      </c>
      <c r="C875" s="52">
        <v>220</v>
      </c>
      <c r="D875" s="52">
        <v>737</v>
      </c>
      <c r="E875" s="53"/>
    </row>
    <row r="876" spans="1:5" ht="20.100000000000001" customHeight="1">
      <c r="A876" s="51" t="s">
        <v>693</v>
      </c>
      <c r="B876" s="52">
        <v>4</v>
      </c>
      <c r="C876" s="52">
        <v>4</v>
      </c>
      <c r="D876" s="52">
        <v>0</v>
      </c>
      <c r="E876" s="53"/>
    </row>
    <row r="877" spans="1:5" ht="20.25" customHeight="1">
      <c r="A877" s="51" t="s">
        <v>694</v>
      </c>
      <c r="B877" s="52">
        <v>456</v>
      </c>
      <c r="C877" s="52">
        <v>456</v>
      </c>
      <c r="D877" s="52">
        <v>303</v>
      </c>
      <c r="E877" s="53"/>
    </row>
    <row r="878" spans="1:5" ht="20.100000000000001" customHeight="1">
      <c r="A878" s="51" t="s">
        <v>695</v>
      </c>
      <c r="B878" s="52">
        <v>0</v>
      </c>
      <c r="C878" s="52">
        <v>0</v>
      </c>
      <c r="D878" s="52">
        <v>0</v>
      </c>
      <c r="E878" s="53"/>
    </row>
    <row r="879" spans="1:5" ht="20.100000000000001" customHeight="1">
      <c r="A879" s="51" t="s">
        <v>696</v>
      </c>
      <c r="B879" s="52">
        <v>1119</v>
      </c>
      <c r="C879" s="52">
        <v>1119</v>
      </c>
      <c r="D879" s="52">
        <v>7523</v>
      </c>
      <c r="E879" s="53"/>
    </row>
    <row r="880" spans="1:5" ht="20.100000000000001" customHeight="1">
      <c r="A880" s="51" t="s">
        <v>697</v>
      </c>
      <c r="B880" s="52">
        <f>SUM(B881:B904)</f>
        <v>12758</v>
      </c>
      <c r="C880" s="52">
        <f>SUM(C881:C904)</f>
        <v>12758</v>
      </c>
      <c r="D880" s="52">
        <f>SUM(D881:D904)</f>
        <v>14284</v>
      </c>
      <c r="E880" s="53"/>
    </row>
    <row r="881" spans="1:5" ht="20.100000000000001" customHeight="1">
      <c r="A881" s="51" t="s">
        <v>40</v>
      </c>
      <c r="B881" s="52">
        <v>808</v>
      </c>
      <c r="C881" s="52">
        <v>678</v>
      </c>
      <c r="D881" s="52">
        <v>159</v>
      </c>
      <c r="E881" s="53"/>
    </row>
    <row r="882" spans="1:5" ht="20.100000000000001" customHeight="1">
      <c r="A882" s="51" t="s">
        <v>41</v>
      </c>
      <c r="B882" s="52">
        <v>0</v>
      </c>
      <c r="C882" s="52">
        <v>0</v>
      </c>
      <c r="D882" s="52">
        <v>224</v>
      </c>
      <c r="E882" s="53"/>
    </row>
    <row r="883" spans="1:5" ht="20.100000000000001" customHeight="1">
      <c r="A883" s="51" t="s">
        <v>42</v>
      </c>
      <c r="B883" s="52">
        <v>0</v>
      </c>
      <c r="C883" s="52">
        <v>0</v>
      </c>
      <c r="D883" s="52">
        <v>0</v>
      </c>
      <c r="E883" s="53"/>
    </row>
    <row r="884" spans="1:5" ht="20.100000000000001" customHeight="1">
      <c r="A884" s="51" t="s">
        <v>698</v>
      </c>
      <c r="B884" s="52">
        <v>0</v>
      </c>
      <c r="C884" s="52">
        <v>0</v>
      </c>
      <c r="D884" s="52">
        <v>1391</v>
      </c>
      <c r="E884" s="53"/>
    </row>
    <row r="885" spans="1:5" ht="20.100000000000001" customHeight="1">
      <c r="A885" s="51" t="s">
        <v>699</v>
      </c>
      <c r="B885" s="52">
        <v>3606</v>
      </c>
      <c r="C885" s="52">
        <v>3606</v>
      </c>
      <c r="D885" s="52">
        <v>9949</v>
      </c>
      <c r="E885" s="53"/>
    </row>
    <row r="886" spans="1:5" ht="20.100000000000001" customHeight="1">
      <c r="A886" s="51" t="s">
        <v>700</v>
      </c>
      <c r="B886" s="52">
        <v>0</v>
      </c>
      <c r="C886" s="52">
        <v>0</v>
      </c>
      <c r="D886" s="52">
        <v>0</v>
      </c>
      <c r="E886" s="53"/>
    </row>
    <row r="887" spans="1:5" ht="20.100000000000001" customHeight="1">
      <c r="A887" s="51" t="s">
        <v>701</v>
      </c>
      <c r="B887" s="52">
        <v>0</v>
      </c>
      <c r="C887" s="52">
        <v>0</v>
      </c>
      <c r="D887" s="52">
        <v>252</v>
      </c>
      <c r="E887" s="53"/>
    </row>
    <row r="888" spans="1:5" ht="20.100000000000001" customHeight="1">
      <c r="A888" s="51" t="s">
        <v>702</v>
      </c>
      <c r="B888" s="52">
        <v>2832</v>
      </c>
      <c r="C888" s="52">
        <v>2832</v>
      </c>
      <c r="D888" s="52">
        <v>523</v>
      </c>
      <c r="E888" s="53"/>
    </row>
    <row r="889" spans="1:5" ht="20.100000000000001" customHeight="1">
      <c r="A889" s="51" t="s">
        <v>703</v>
      </c>
      <c r="B889" s="52">
        <v>2031</v>
      </c>
      <c r="C889" s="52">
        <v>2031</v>
      </c>
      <c r="D889" s="52">
        <v>0</v>
      </c>
      <c r="E889" s="53"/>
    </row>
    <row r="890" spans="1:5" ht="20.100000000000001" customHeight="1">
      <c r="A890" s="51" t="s">
        <v>704</v>
      </c>
      <c r="B890" s="52">
        <v>0</v>
      </c>
      <c r="C890" s="52">
        <v>0</v>
      </c>
      <c r="D890" s="52">
        <v>10</v>
      </c>
      <c r="E890" s="53"/>
    </row>
    <row r="891" spans="1:5" ht="20.100000000000001" customHeight="1">
      <c r="A891" s="51" t="s">
        <v>705</v>
      </c>
      <c r="B891" s="52">
        <v>200</v>
      </c>
      <c r="C891" s="52">
        <v>200</v>
      </c>
      <c r="D891" s="52">
        <v>195</v>
      </c>
      <c r="E891" s="53"/>
    </row>
    <row r="892" spans="1:5" ht="20.100000000000001" customHeight="1">
      <c r="A892" s="51" t="s">
        <v>706</v>
      </c>
      <c r="B892" s="52">
        <v>20</v>
      </c>
      <c r="C892" s="52">
        <v>20</v>
      </c>
      <c r="D892" s="52">
        <v>254</v>
      </c>
      <c r="E892" s="53"/>
    </row>
    <row r="893" spans="1:5" ht="20.100000000000001" customHeight="1">
      <c r="A893" s="51" t="s">
        <v>707</v>
      </c>
      <c r="B893" s="52">
        <v>50</v>
      </c>
      <c r="C893" s="52">
        <v>50</v>
      </c>
      <c r="D893" s="52">
        <v>0</v>
      </c>
      <c r="E893" s="53"/>
    </row>
    <row r="894" spans="1:5" ht="20.100000000000001" customHeight="1">
      <c r="A894" s="51" t="s">
        <v>708</v>
      </c>
      <c r="B894" s="52">
        <v>0</v>
      </c>
      <c r="C894" s="52">
        <v>0</v>
      </c>
      <c r="D894" s="52">
        <v>0</v>
      </c>
      <c r="E894" s="53"/>
    </row>
    <row r="895" spans="1:5" ht="20.100000000000001" customHeight="1">
      <c r="A895" s="51" t="s">
        <v>709</v>
      </c>
      <c r="B895" s="52">
        <v>0</v>
      </c>
      <c r="C895" s="52">
        <v>0</v>
      </c>
      <c r="D895" s="52">
        <v>0</v>
      </c>
      <c r="E895" s="53"/>
    </row>
    <row r="896" spans="1:5" ht="20.100000000000001" customHeight="1">
      <c r="A896" s="51" t="s">
        <v>710</v>
      </c>
      <c r="B896" s="52">
        <v>0</v>
      </c>
      <c r="C896" s="52">
        <v>0</v>
      </c>
      <c r="D896" s="52">
        <v>0</v>
      </c>
      <c r="E896" s="53"/>
    </row>
    <row r="897" spans="1:5" ht="20.100000000000001" customHeight="1">
      <c r="A897" s="51" t="s">
        <v>711</v>
      </c>
      <c r="B897" s="52">
        <v>0</v>
      </c>
      <c r="C897" s="52">
        <v>0</v>
      </c>
      <c r="D897" s="52">
        <v>0</v>
      </c>
      <c r="E897" s="53"/>
    </row>
    <row r="898" spans="1:5" ht="20.100000000000001" customHeight="1">
      <c r="A898" s="51" t="s">
        <v>712</v>
      </c>
      <c r="B898" s="52">
        <v>0</v>
      </c>
      <c r="C898" s="52">
        <v>0</v>
      </c>
      <c r="D898" s="52">
        <v>0</v>
      </c>
      <c r="E898" s="53"/>
    </row>
    <row r="899" spans="1:5" ht="20.100000000000001" customHeight="1">
      <c r="A899" s="51" t="s">
        <v>713</v>
      </c>
      <c r="B899" s="52">
        <v>0</v>
      </c>
      <c r="C899" s="52">
        <v>0</v>
      </c>
      <c r="D899" s="52">
        <v>0</v>
      </c>
      <c r="E899" s="53"/>
    </row>
    <row r="900" spans="1:5" ht="20.100000000000001" customHeight="1">
      <c r="A900" s="51" t="s">
        <v>714</v>
      </c>
      <c r="B900" s="52">
        <v>400</v>
      </c>
      <c r="C900" s="52">
        <v>400</v>
      </c>
      <c r="D900" s="52">
        <v>230</v>
      </c>
      <c r="E900" s="53"/>
    </row>
    <row r="901" spans="1:5" ht="20.100000000000001" customHeight="1">
      <c r="A901" s="51" t="s">
        <v>715</v>
      </c>
      <c r="B901" s="52">
        <v>0</v>
      </c>
      <c r="C901" s="52">
        <v>0</v>
      </c>
      <c r="D901" s="52">
        <v>0</v>
      </c>
      <c r="E901" s="53"/>
    </row>
    <row r="902" spans="1:5" ht="20.100000000000001" customHeight="1">
      <c r="A902" s="51" t="s">
        <v>716</v>
      </c>
      <c r="B902" s="52">
        <v>0</v>
      </c>
      <c r="C902" s="52">
        <v>0</v>
      </c>
      <c r="D902" s="52">
        <v>0</v>
      </c>
      <c r="E902" s="53"/>
    </row>
    <row r="903" spans="1:5" ht="20.100000000000001" customHeight="1">
      <c r="A903" s="51" t="s">
        <v>717</v>
      </c>
      <c r="B903" s="52">
        <v>0</v>
      </c>
      <c r="C903" s="52">
        <v>0</v>
      </c>
      <c r="D903" s="52">
        <v>0</v>
      </c>
      <c r="E903" s="53"/>
    </row>
    <row r="904" spans="1:5" ht="20.100000000000001" customHeight="1">
      <c r="A904" s="51" t="s">
        <v>718</v>
      </c>
      <c r="B904" s="52">
        <v>2811</v>
      </c>
      <c r="C904" s="52">
        <v>2941</v>
      </c>
      <c r="D904" s="52">
        <v>1097</v>
      </c>
      <c r="E904" s="53"/>
    </row>
    <row r="905" spans="1:5" ht="20.100000000000001" customHeight="1">
      <c r="A905" s="51" t="s">
        <v>719</v>
      </c>
      <c r="B905" s="52">
        <f>SUM(B906:B930)</f>
        <v>11471</v>
      </c>
      <c r="C905" s="52">
        <f>SUM(C906:C930)</f>
        <v>11671</v>
      </c>
      <c r="D905" s="52">
        <f>SUM(D906:D930)</f>
        <v>7282</v>
      </c>
      <c r="E905" s="53"/>
    </row>
    <row r="906" spans="1:5" ht="20.100000000000001" customHeight="1">
      <c r="A906" s="51" t="s">
        <v>40</v>
      </c>
      <c r="B906" s="52">
        <v>882</v>
      </c>
      <c r="C906" s="52">
        <v>1132</v>
      </c>
      <c r="D906" s="52">
        <v>739</v>
      </c>
      <c r="E906" s="53"/>
    </row>
    <row r="907" spans="1:5" ht="20.100000000000001" customHeight="1">
      <c r="A907" s="51" t="s">
        <v>41</v>
      </c>
      <c r="B907" s="52">
        <v>798</v>
      </c>
      <c r="C907" s="52">
        <v>798</v>
      </c>
      <c r="D907" s="52">
        <v>0</v>
      </c>
      <c r="E907" s="53"/>
    </row>
    <row r="908" spans="1:5" ht="20.100000000000001" customHeight="1">
      <c r="A908" s="51" t="s">
        <v>42</v>
      </c>
      <c r="B908" s="52">
        <v>0</v>
      </c>
      <c r="C908" s="52">
        <v>0</v>
      </c>
      <c r="D908" s="52">
        <v>0</v>
      </c>
      <c r="E908" s="53"/>
    </row>
    <row r="909" spans="1:5" ht="20.100000000000001" customHeight="1">
      <c r="A909" s="51" t="s">
        <v>720</v>
      </c>
      <c r="B909" s="52">
        <v>644</v>
      </c>
      <c r="C909" s="52">
        <v>594</v>
      </c>
      <c r="D909" s="52">
        <v>137</v>
      </c>
      <c r="E909" s="53"/>
    </row>
    <row r="910" spans="1:5" ht="20.100000000000001" customHeight="1">
      <c r="A910" s="51" t="s">
        <v>721</v>
      </c>
      <c r="B910" s="52">
        <v>2321</v>
      </c>
      <c r="C910" s="52">
        <v>2321</v>
      </c>
      <c r="D910" s="52">
        <v>2080</v>
      </c>
      <c r="E910" s="53"/>
    </row>
    <row r="911" spans="1:5" ht="20.100000000000001" customHeight="1">
      <c r="A911" s="51" t="s">
        <v>722</v>
      </c>
      <c r="B911" s="52">
        <v>0</v>
      </c>
      <c r="C911" s="52">
        <v>0</v>
      </c>
      <c r="D911" s="52">
        <v>136</v>
      </c>
      <c r="E911" s="53"/>
    </row>
    <row r="912" spans="1:5" ht="20.100000000000001" customHeight="1">
      <c r="A912" s="51" t="s">
        <v>723</v>
      </c>
      <c r="B912" s="52">
        <v>0</v>
      </c>
      <c r="C912" s="52">
        <v>0</v>
      </c>
      <c r="D912" s="52">
        <v>0</v>
      </c>
      <c r="E912" s="53"/>
    </row>
    <row r="913" spans="1:5" ht="20.100000000000001" customHeight="1">
      <c r="A913" s="51" t="s">
        <v>724</v>
      </c>
      <c r="B913" s="52">
        <v>0</v>
      </c>
      <c r="C913" s="52">
        <v>0</v>
      </c>
      <c r="D913" s="52">
        <v>0</v>
      </c>
      <c r="E913" s="53"/>
    </row>
    <row r="914" spans="1:5" ht="20.100000000000001" customHeight="1">
      <c r="A914" s="51" t="s">
        <v>725</v>
      </c>
      <c r="B914" s="52">
        <v>0</v>
      </c>
      <c r="C914" s="52">
        <v>0</v>
      </c>
      <c r="D914" s="52">
        <v>36</v>
      </c>
      <c r="E914" s="53"/>
    </row>
    <row r="915" spans="1:5" ht="20.100000000000001" customHeight="1">
      <c r="A915" s="51" t="s">
        <v>726</v>
      </c>
      <c r="B915" s="52">
        <v>0</v>
      </c>
      <c r="C915" s="52">
        <v>0</v>
      </c>
      <c r="D915" s="52">
        <v>0</v>
      </c>
      <c r="E915" s="53"/>
    </row>
    <row r="916" spans="1:5" ht="20.100000000000001" customHeight="1">
      <c r="A916" s="51" t="s">
        <v>727</v>
      </c>
      <c r="B916" s="52">
        <v>0</v>
      </c>
      <c r="C916" s="52">
        <v>0</v>
      </c>
      <c r="D916" s="52">
        <v>20</v>
      </c>
      <c r="E916" s="53"/>
    </row>
    <row r="917" spans="1:5" ht="20.100000000000001" customHeight="1">
      <c r="A917" s="51" t="s">
        <v>728</v>
      </c>
      <c r="B917" s="52">
        <v>0</v>
      </c>
      <c r="C917" s="52">
        <v>0</v>
      </c>
      <c r="D917" s="52">
        <v>0</v>
      </c>
      <c r="E917" s="53"/>
    </row>
    <row r="918" spans="1:5" ht="20.100000000000001" customHeight="1">
      <c r="A918" s="51" t="s">
        <v>729</v>
      </c>
      <c r="B918" s="52">
        <v>0</v>
      </c>
      <c r="C918" s="52">
        <v>0</v>
      </c>
      <c r="D918" s="52">
        <v>0</v>
      </c>
      <c r="E918" s="53"/>
    </row>
    <row r="919" spans="1:5" ht="20.100000000000001" customHeight="1">
      <c r="A919" s="51" t="s">
        <v>730</v>
      </c>
      <c r="B919" s="52">
        <v>280</v>
      </c>
      <c r="C919" s="52">
        <v>280</v>
      </c>
      <c r="D919" s="52">
        <v>515</v>
      </c>
      <c r="E919" s="53"/>
    </row>
    <row r="920" spans="1:5" ht="20.100000000000001" customHeight="1">
      <c r="A920" s="51" t="s">
        <v>731</v>
      </c>
      <c r="B920" s="52">
        <v>105</v>
      </c>
      <c r="C920" s="52">
        <v>105</v>
      </c>
      <c r="D920" s="52">
        <v>0</v>
      </c>
      <c r="E920" s="53"/>
    </row>
    <row r="921" spans="1:5" ht="20.100000000000001" customHeight="1">
      <c r="A921" s="51" t="s">
        <v>732</v>
      </c>
      <c r="B921" s="52">
        <v>0</v>
      </c>
      <c r="C921" s="52">
        <v>0</v>
      </c>
      <c r="D921" s="52">
        <v>785</v>
      </c>
      <c r="E921" s="53"/>
    </row>
    <row r="922" spans="1:5" ht="20.100000000000001" customHeight="1">
      <c r="A922" s="51" t="s">
        <v>733</v>
      </c>
      <c r="B922" s="52">
        <v>0</v>
      </c>
      <c r="C922" s="52">
        <v>0</v>
      </c>
      <c r="D922" s="52">
        <v>0</v>
      </c>
      <c r="E922" s="53"/>
    </row>
    <row r="923" spans="1:5" ht="20.100000000000001" customHeight="1">
      <c r="A923" s="51" t="s">
        <v>734</v>
      </c>
      <c r="B923" s="52">
        <v>0</v>
      </c>
      <c r="C923" s="52">
        <v>0</v>
      </c>
      <c r="D923" s="52">
        <v>0</v>
      </c>
      <c r="E923" s="53"/>
    </row>
    <row r="924" spans="1:5" ht="20.100000000000001" customHeight="1">
      <c r="A924" s="51" t="s">
        <v>735</v>
      </c>
      <c r="B924" s="52">
        <v>0</v>
      </c>
      <c r="C924" s="52">
        <v>0</v>
      </c>
      <c r="D924" s="52">
        <v>0</v>
      </c>
      <c r="E924" s="53"/>
    </row>
    <row r="925" spans="1:5" ht="20.100000000000001" customHeight="1">
      <c r="A925" s="51" t="s">
        <v>736</v>
      </c>
      <c r="B925" s="52">
        <v>1477</v>
      </c>
      <c r="C925" s="52">
        <v>1477</v>
      </c>
      <c r="D925" s="52">
        <v>1769</v>
      </c>
      <c r="E925" s="53"/>
    </row>
    <row r="926" spans="1:5" ht="20.100000000000001" customHeight="1">
      <c r="A926" s="51" t="s">
        <v>737</v>
      </c>
      <c r="B926" s="52">
        <v>0</v>
      </c>
      <c r="C926" s="52">
        <v>0</v>
      </c>
      <c r="D926" s="52">
        <v>0</v>
      </c>
      <c r="E926" s="53"/>
    </row>
    <row r="927" spans="1:5" ht="20.100000000000001" customHeight="1">
      <c r="A927" s="51" t="s">
        <v>710</v>
      </c>
      <c r="B927" s="52">
        <v>0</v>
      </c>
      <c r="C927" s="52">
        <v>0</v>
      </c>
      <c r="D927" s="52">
        <v>0</v>
      </c>
      <c r="E927" s="53"/>
    </row>
    <row r="928" spans="1:5" ht="20.100000000000001" customHeight="1">
      <c r="A928" s="51" t="s">
        <v>738</v>
      </c>
      <c r="B928" s="52">
        <v>0</v>
      </c>
      <c r="C928" s="52">
        <v>0</v>
      </c>
      <c r="D928" s="52">
        <v>0</v>
      </c>
      <c r="E928" s="53"/>
    </row>
    <row r="929" spans="1:5" ht="20.100000000000001" customHeight="1">
      <c r="A929" s="51" t="s">
        <v>739</v>
      </c>
      <c r="B929" s="52">
        <v>3237</v>
      </c>
      <c r="C929" s="52">
        <v>3237</v>
      </c>
      <c r="D929" s="52">
        <v>345</v>
      </c>
      <c r="E929" s="53"/>
    </row>
    <row r="930" spans="1:5" ht="20.100000000000001" customHeight="1">
      <c r="A930" s="51" t="s">
        <v>740</v>
      </c>
      <c r="B930" s="52">
        <v>1727</v>
      </c>
      <c r="C930" s="52">
        <v>1727</v>
      </c>
      <c r="D930" s="52">
        <v>720</v>
      </c>
      <c r="E930" s="53"/>
    </row>
    <row r="931" spans="1:5" ht="20.100000000000001" customHeight="1">
      <c r="A931" s="51" t="s">
        <v>741</v>
      </c>
      <c r="B931" s="52">
        <f>SUM(B932:B941)</f>
        <v>0</v>
      </c>
      <c r="C931" s="52">
        <f>SUM(C932:C941)</f>
        <v>0</v>
      </c>
      <c r="D931" s="52">
        <f>SUM(D932:D941)</f>
        <v>0</v>
      </c>
      <c r="E931" s="53"/>
    </row>
    <row r="932" spans="1:5" ht="20.100000000000001" customHeight="1">
      <c r="A932" s="51" t="s">
        <v>40</v>
      </c>
      <c r="B932" s="52">
        <v>0</v>
      </c>
      <c r="C932" s="52">
        <v>0</v>
      </c>
      <c r="D932" s="52">
        <v>0</v>
      </c>
      <c r="E932" s="53"/>
    </row>
    <row r="933" spans="1:5" ht="20.100000000000001" customHeight="1">
      <c r="A933" s="51" t="s">
        <v>41</v>
      </c>
      <c r="B933" s="52">
        <v>0</v>
      </c>
      <c r="C933" s="52">
        <v>0</v>
      </c>
      <c r="D933" s="52">
        <v>0</v>
      </c>
      <c r="E933" s="53"/>
    </row>
    <row r="934" spans="1:5" ht="20.100000000000001" customHeight="1">
      <c r="A934" s="51" t="s">
        <v>42</v>
      </c>
      <c r="B934" s="52">
        <v>0</v>
      </c>
      <c r="C934" s="52">
        <v>0</v>
      </c>
      <c r="D934" s="52">
        <v>0</v>
      </c>
      <c r="E934" s="53"/>
    </row>
    <row r="935" spans="1:5" ht="20.100000000000001" customHeight="1">
      <c r="A935" s="51" t="s">
        <v>742</v>
      </c>
      <c r="B935" s="52">
        <v>0</v>
      </c>
      <c r="C935" s="52">
        <v>0</v>
      </c>
      <c r="D935" s="52">
        <v>0</v>
      </c>
      <c r="E935" s="53"/>
    </row>
    <row r="936" spans="1:5" ht="20.100000000000001" customHeight="1">
      <c r="A936" s="51" t="s">
        <v>743</v>
      </c>
      <c r="B936" s="52">
        <v>0</v>
      </c>
      <c r="C936" s="52">
        <v>0</v>
      </c>
      <c r="D936" s="52">
        <v>0</v>
      </c>
      <c r="E936" s="53"/>
    </row>
    <row r="937" spans="1:5" ht="20.100000000000001" customHeight="1">
      <c r="A937" s="51" t="s">
        <v>744</v>
      </c>
      <c r="B937" s="52">
        <v>0</v>
      </c>
      <c r="C937" s="52">
        <v>0</v>
      </c>
      <c r="D937" s="52">
        <v>0</v>
      </c>
      <c r="E937" s="53"/>
    </row>
    <row r="938" spans="1:5" ht="20.100000000000001" customHeight="1">
      <c r="A938" s="51" t="s">
        <v>745</v>
      </c>
      <c r="B938" s="52">
        <v>0</v>
      </c>
      <c r="C938" s="52">
        <v>0</v>
      </c>
      <c r="D938" s="52">
        <v>0</v>
      </c>
      <c r="E938" s="53"/>
    </row>
    <row r="939" spans="1:5" ht="20.100000000000001" customHeight="1">
      <c r="A939" s="51" t="s">
        <v>746</v>
      </c>
      <c r="B939" s="52">
        <v>0</v>
      </c>
      <c r="C939" s="52">
        <v>0</v>
      </c>
      <c r="D939" s="52">
        <v>0</v>
      </c>
      <c r="E939" s="53"/>
    </row>
    <row r="940" spans="1:5" ht="20.100000000000001" customHeight="1">
      <c r="A940" s="51" t="s">
        <v>747</v>
      </c>
      <c r="B940" s="52">
        <v>0</v>
      </c>
      <c r="C940" s="52">
        <v>0</v>
      </c>
      <c r="D940" s="52">
        <v>0</v>
      </c>
      <c r="E940" s="53"/>
    </row>
    <row r="941" spans="1:5" ht="20.100000000000001" customHeight="1">
      <c r="A941" s="51" t="s">
        <v>748</v>
      </c>
      <c r="B941" s="52">
        <v>0</v>
      </c>
      <c r="C941" s="52">
        <v>0</v>
      </c>
      <c r="D941" s="52">
        <v>0</v>
      </c>
      <c r="E941" s="53"/>
    </row>
    <row r="942" spans="1:5" ht="20.100000000000001" customHeight="1">
      <c r="A942" s="51" t="s">
        <v>749</v>
      </c>
      <c r="B942" s="52">
        <f>SUM(B943:B952)</f>
        <v>19095</v>
      </c>
      <c r="C942" s="52">
        <f>SUM(C943:C952)</f>
        <v>19095</v>
      </c>
      <c r="D942" s="52">
        <f>SUM(D943:D952)</f>
        <v>16715</v>
      </c>
      <c r="E942" s="53"/>
    </row>
    <row r="943" spans="1:5" ht="20.100000000000001" customHeight="1">
      <c r="A943" s="51" t="s">
        <v>40</v>
      </c>
      <c r="B943" s="52">
        <v>181</v>
      </c>
      <c r="C943" s="52">
        <v>181</v>
      </c>
      <c r="D943" s="52">
        <v>46</v>
      </c>
      <c r="E943" s="53"/>
    </row>
    <row r="944" spans="1:5" ht="20.100000000000001" customHeight="1">
      <c r="A944" s="51" t="s">
        <v>41</v>
      </c>
      <c r="B944" s="52">
        <v>47</v>
      </c>
      <c r="C944" s="52">
        <v>47</v>
      </c>
      <c r="D944" s="52">
        <v>0</v>
      </c>
      <c r="E944" s="53"/>
    </row>
    <row r="945" spans="1:5" ht="20.100000000000001" customHeight="1">
      <c r="A945" s="51" t="s">
        <v>42</v>
      </c>
      <c r="B945" s="52">
        <v>0</v>
      </c>
      <c r="C945" s="52">
        <v>0</v>
      </c>
      <c r="D945" s="52">
        <v>0</v>
      </c>
      <c r="E945" s="53"/>
    </row>
    <row r="946" spans="1:5" ht="20.100000000000001" customHeight="1">
      <c r="A946" s="51" t="s">
        <v>750</v>
      </c>
      <c r="B946" s="52">
        <v>608</v>
      </c>
      <c r="C946" s="52">
        <v>608</v>
      </c>
      <c r="D946" s="52">
        <v>669</v>
      </c>
      <c r="E946" s="53"/>
    </row>
    <row r="947" spans="1:5" ht="20.100000000000001" customHeight="1">
      <c r="A947" s="51" t="s">
        <v>751</v>
      </c>
      <c r="B947" s="52">
        <v>60</v>
      </c>
      <c r="C947" s="52">
        <v>60</v>
      </c>
      <c r="D947" s="52">
        <v>4357</v>
      </c>
      <c r="E947" s="53"/>
    </row>
    <row r="948" spans="1:5" ht="20.100000000000001" customHeight="1">
      <c r="A948" s="51" t="s">
        <v>752</v>
      </c>
      <c r="B948" s="52">
        <v>0</v>
      </c>
      <c r="C948" s="52">
        <v>0</v>
      </c>
      <c r="D948" s="52">
        <v>1377</v>
      </c>
      <c r="E948" s="53"/>
    </row>
    <row r="949" spans="1:5" ht="20.100000000000001" customHeight="1">
      <c r="A949" s="51" t="s">
        <v>753</v>
      </c>
      <c r="B949" s="52">
        <v>1099</v>
      </c>
      <c r="C949" s="52">
        <v>1099</v>
      </c>
      <c r="D949" s="52">
        <v>0</v>
      </c>
      <c r="E949" s="53"/>
    </row>
    <row r="950" spans="1:5" ht="20.100000000000001" customHeight="1">
      <c r="A950" s="51" t="s">
        <v>754</v>
      </c>
      <c r="B950" s="52">
        <v>0</v>
      </c>
      <c r="C950" s="52">
        <v>0</v>
      </c>
      <c r="D950" s="52">
        <v>0</v>
      </c>
      <c r="E950" s="53"/>
    </row>
    <row r="951" spans="1:5" ht="20.100000000000001" customHeight="1">
      <c r="A951" s="51" t="s">
        <v>755</v>
      </c>
      <c r="B951" s="52">
        <v>0</v>
      </c>
      <c r="C951" s="52">
        <v>0</v>
      </c>
      <c r="D951" s="52">
        <v>32</v>
      </c>
      <c r="E951" s="53"/>
    </row>
    <row r="952" spans="1:5" ht="20.100000000000001" customHeight="1">
      <c r="A952" s="51" t="s">
        <v>756</v>
      </c>
      <c r="B952" s="52">
        <v>17100</v>
      </c>
      <c r="C952" s="52">
        <v>17100</v>
      </c>
      <c r="D952" s="52">
        <v>10234</v>
      </c>
      <c r="E952" s="53"/>
    </row>
    <row r="953" spans="1:5" ht="20.100000000000001" customHeight="1">
      <c r="A953" s="51" t="s">
        <v>757</v>
      </c>
      <c r="B953" s="52">
        <f>SUM(B954:B958)</f>
        <v>48</v>
      </c>
      <c r="C953" s="52">
        <f>SUM(C954:C958)</f>
        <v>0</v>
      </c>
      <c r="D953" s="52">
        <f>SUM(D954:D958)</f>
        <v>0</v>
      </c>
      <c r="E953" s="53"/>
    </row>
    <row r="954" spans="1:5" ht="20.100000000000001" customHeight="1">
      <c r="A954" s="51" t="s">
        <v>334</v>
      </c>
      <c r="B954" s="52">
        <v>0</v>
      </c>
      <c r="C954" s="52">
        <v>0</v>
      </c>
      <c r="D954" s="52">
        <v>0</v>
      </c>
      <c r="E954" s="53"/>
    </row>
    <row r="955" spans="1:5" ht="20.100000000000001" customHeight="1">
      <c r="A955" s="51" t="s">
        <v>758</v>
      </c>
      <c r="B955" s="52">
        <v>0</v>
      </c>
      <c r="C955" s="52">
        <v>0</v>
      </c>
      <c r="D955" s="52">
        <v>0</v>
      </c>
      <c r="E955" s="53"/>
    </row>
    <row r="956" spans="1:5" ht="20.100000000000001" customHeight="1">
      <c r="A956" s="51" t="s">
        <v>759</v>
      </c>
      <c r="B956" s="52">
        <v>0</v>
      </c>
      <c r="C956" s="52">
        <v>0</v>
      </c>
      <c r="D956" s="52">
        <v>0</v>
      </c>
      <c r="E956" s="53"/>
    </row>
    <row r="957" spans="1:5" ht="20.100000000000001" customHeight="1">
      <c r="A957" s="51" t="s">
        <v>760</v>
      </c>
      <c r="B957" s="52">
        <v>0</v>
      </c>
      <c r="C957" s="52">
        <v>0</v>
      </c>
      <c r="D957" s="52">
        <v>0</v>
      </c>
      <c r="E957" s="53"/>
    </row>
    <row r="958" spans="1:5" ht="20.100000000000001" customHeight="1">
      <c r="A958" s="51" t="s">
        <v>761</v>
      </c>
      <c r="B958" s="52">
        <v>48</v>
      </c>
      <c r="C958" s="52">
        <v>0</v>
      </c>
      <c r="D958" s="52">
        <v>0</v>
      </c>
      <c r="E958" s="53"/>
    </row>
    <row r="959" spans="1:5" ht="20.100000000000001" customHeight="1">
      <c r="A959" s="51" t="s">
        <v>762</v>
      </c>
      <c r="B959" s="52">
        <f>SUM(B960:B965)</f>
        <v>5423</v>
      </c>
      <c r="C959" s="52">
        <f>SUM(C960:C965)</f>
        <v>4543</v>
      </c>
      <c r="D959" s="52">
        <f>SUM(D960:D965)</f>
        <v>3632</v>
      </c>
      <c r="E959" s="53"/>
    </row>
    <row r="960" spans="1:5" ht="20.100000000000001" customHeight="1">
      <c r="A960" s="51" t="s">
        <v>763</v>
      </c>
      <c r="B960" s="52">
        <v>1965</v>
      </c>
      <c r="C960" s="52">
        <v>1965</v>
      </c>
      <c r="D960" s="52">
        <v>1480</v>
      </c>
      <c r="E960" s="53"/>
    </row>
    <row r="961" spans="1:5" ht="20.100000000000001" customHeight="1">
      <c r="A961" s="51" t="s">
        <v>764</v>
      </c>
      <c r="B961" s="52">
        <v>0</v>
      </c>
      <c r="C961" s="52">
        <v>0</v>
      </c>
      <c r="D961" s="52">
        <v>0</v>
      </c>
      <c r="E961" s="53"/>
    </row>
    <row r="962" spans="1:5" ht="20.100000000000001" customHeight="1">
      <c r="A962" s="51" t="s">
        <v>765</v>
      </c>
      <c r="B962" s="52">
        <v>1237</v>
      </c>
      <c r="C962" s="52">
        <v>1237</v>
      </c>
      <c r="D962" s="52">
        <v>1156</v>
      </c>
      <c r="E962" s="53"/>
    </row>
    <row r="963" spans="1:5" ht="20.100000000000001" customHeight="1">
      <c r="A963" s="51" t="s">
        <v>766</v>
      </c>
      <c r="B963" s="52">
        <v>360</v>
      </c>
      <c r="C963" s="52">
        <v>360</v>
      </c>
      <c r="D963" s="52">
        <v>0</v>
      </c>
      <c r="E963" s="53"/>
    </row>
    <row r="964" spans="1:5" ht="20.100000000000001" customHeight="1">
      <c r="A964" s="51" t="s">
        <v>767</v>
      </c>
      <c r="B964" s="52">
        <v>0</v>
      </c>
      <c r="C964" s="52">
        <v>0</v>
      </c>
      <c r="D964" s="52">
        <v>0</v>
      </c>
      <c r="E964" s="53"/>
    </row>
    <row r="965" spans="1:5" ht="20.100000000000001" customHeight="1">
      <c r="A965" s="51" t="s">
        <v>768</v>
      </c>
      <c r="B965" s="52">
        <v>1861</v>
      </c>
      <c r="C965" s="52">
        <v>981</v>
      </c>
      <c r="D965" s="52">
        <v>996</v>
      </c>
      <c r="E965" s="53"/>
    </row>
    <row r="966" spans="1:5" ht="20.100000000000001" customHeight="1">
      <c r="A966" s="51" t="s">
        <v>769</v>
      </c>
      <c r="B966" s="52">
        <f>SUM(B967:B972)</f>
        <v>1407</v>
      </c>
      <c r="C966" s="52">
        <f>SUM(C967:C972)</f>
        <v>1407</v>
      </c>
      <c r="D966" s="52">
        <f>SUM(D967:D972)</f>
        <v>1825</v>
      </c>
      <c r="E966" s="53"/>
    </row>
    <row r="967" spans="1:5" ht="20.100000000000001" customHeight="1">
      <c r="A967" s="51" t="s">
        <v>770</v>
      </c>
      <c r="B967" s="52">
        <v>0</v>
      </c>
      <c r="C967" s="52">
        <v>0</v>
      </c>
      <c r="D967" s="52">
        <v>0</v>
      </c>
      <c r="E967" s="53"/>
    </row>
    <row r="968" spans="1:5" ht="20.100000000000001" customHeight="1">
      <c r="A968" s="51" t="s">
        <v>771</v>
      </c>
      <c r="B968" s="52">
        <v>0</v>
      </c>
      <c r="C968" s="52">
        <v>0</v>
      </c>
      <c r="D968" s="52">
        <v>0</v>
      </c>
      <c r="E968" s="53"/>
    </row>
    <row r="969" spans="1:5" ht="20.100000000000001" customHeight="1">
      <c r="A969" s="51" t="s">
        <v>772</v>
      </c>
      <c r="B969" s="52">
        <v>677</v>
      </c>
      <c r="C969" s="52">
        <v>677</v>
      </c>
      <c r="D969" s="52">
        <v>1019</v>
      </c>
      <c r="E969" s="53"/>
    </row>
    <row r="970" spans="1:5" ht="20.100000000000001" customHeight="1">
      <c r="A970" s="51" t="s">
        <v>773</v>
      </c>
      <c r="B970" s="52">
        <v>671</v>
      </c>
      <c r="C970" s="52">
        <v>671</v>
      </c>
      <c r="D970" s="52">
        <v>795</v>
      </c>
      <c r="E970" s="53"/>
    </row>
    <row r="971" spans="1:5" ht="20.100000000000001" customHeight="1">
      <c r="A971" s="51" t="s">
        <v>774</v>
      </c>
      <c r="B971" s="52">
        <v>0</v>
      </c>
      <c r="C971" s="52">
        <v>0</v>
      </c>
      <c r="D971" s="52">
        <v>0</v>
      </c>
      <c r="E971" s="53"/>
    </row>
    <row r="972" spans="1:5" ht="20.100000000000001" customHeight="1">
      <c r="A972" s="51" t="s">
        <v>775</v>
      </c>
      <c r="B972" s="52">
        <v>59</v>
      </c>
      <c r="C972" s="52">
        <v>59</v>
      </c>
      <c r="D972" s="52">
        <v>11</v>
      </c>
      <c r="E972" s="53"/>
    </row>
    <row r="973" spans="1:5" ht="20.100000000000001" customHeight="1">
      <c r="A973" s="51" t="s">
        <v>776</v>
      </c>
      <c r="B973" s="52">
        <f>SUM(B974:B975)</f>
        <v>1284</v>
      </c>
      <c r="C973" s="52">
        <f>SUM(C974:C975)</f>
        <v>1284</v>
      </c>
      <c r="D973" s="52">
        <f>SUM(D974:D975)</f>
        <v>1229</v>
      </c>
      <c r="E973" s="53"/>
    </row>
    <row r="974" spans="1:5" ht="20.100000000000001" customHeight="1">
      <c r="A974" s="51" t="s">
        <v>777</v>
      </c>
      <c r="B974" s="52">
        <v>150</v>
      </c>
      <c r="C974" s="52">
        <v>150</v>
      </c>
      <c r="D974" s="52">
        <v>0</v>
      </c>
      <c r="E974" s="53"/>
    </row>
    <row r="975" spans="1:5" ht="20.100000000000001" customHeight="1">
      <c r="A975" s="51" t="s">
        <v>778</v>
      </c>
      <c r="B975" s="52">
        <v>1134</v>
      </c>
      <c r="C975" s="52">
        <v>1134</v>
      </c>
      <c r="D975" s="52">
        <v>1229</v>
      </c>
      <c r="E975" s="53"/>
    </row>
    <row r="976" spans="1:5" ht="20.100000000000001" customHeight="1">
      <c r="A976" s="51" t="s">
        <v>779</v>
      </c>
      <c r="B976" s="52">
        <f>B977+B978</f>
        <v>224</v>
      </c>
      <c r="C976" s="52">
        <f>C977+C978</f>
        <v>224</v>
      </c>
      <c r="D976" s="52">
        <f>D977+D978</f>
        <v>953</v>
      </c>
      <c r="E976" s="53"/>
    </row>
    <row r="977" spans="1:5" ht="20.100000000000001" customHeight="1">
      <c r="A977" s="51" t="s">
        <v>780</v>
      </c>
      <c r="B977" s="52">
        <v>0</v>
      </c>
      <c r="C977" s="52">
        <v>0</v>
      </c>
      <c r="D977" s="52">
        <v>0</v>
      </c>
      <c r="E977" s="53"/>
    </row>
    <row r="978" spans="1:5" ht="20.100000000000001" customHeight="1">
      <c r="A978" s="51" t="s">
        <v>781</v>
      </c>
      <c r="B978" s="52">
        <v>224</v>
      </c>
      <c r="C978" s="52">
        <v>224</v>
      </c>
      <c r="D978" s="52">
        <v>953</v>
      </c>
      <c r="E978" s="53"/>
    </row>
    <row r="979" spans="1:5" ht="18.75" customHeight="1">
      <c r="A979" s="51" t="s">
        <v>782</v>
      </c>
      <c r="B979" s="52">
        <f>SUM(B980,B1003,B1013,B1023,B1028,B1035,B1040)</f>
        <v>31539</v>
      </c>
      <c r="C979" s="52">
        <f>SUM(C980,C1003,C1013,C1023,C1028,C1035,C1040)</f>
        <v>38099</v>
      </c>
      <c r="D979" s="52">
        <f>SUM(D980,D1003,D1013,D1023,D1028,D1035,D1040)</f>
        <v>48879</v>
      </c>
      <c r="E979" s="53"/>
    </row>
    <row r="980" spans="1:5" ht="20.100000000000001" customHeight="1">
      <c r="A980" s="51" t="s">
        <v>783</v>
      </c>
      <c r="B980" s="52">
        <f>SUM(B981:B1002)</f>
        <v>22217</v>
      </c>
      <c r="C980" s="52">
        <f>SUM(C981:C1002)</f>
        <v>28777</v>
      </c>
      <c r="D980" s="52">
        <f>SUM(D981:D1002)</f>
        <v>45497</v>
      </c>
      <c r="E980" s="53"/>
    </row>
    <row r="981" spans="1:5" ht="20.100000000000001" customHeight="1">
      <c r="A981" s="51" t="s">
        <v>40</v>
      </c>
      <c r="B981" s="52">
        <v>1450</v>
      </c>
      <c r="C981" s="52">
        <v>1450</v>
      </c>
      <c r="D981" s="52">
        <v>713</v>
      </c>
      <c r="E981" s="53"/>
    </row>
    <row r="982" spans="1:5" ht="20.100000000000001" customHeight="1">
      <c r="A982" s="51" t="s">
        <v>41</v>
      </c>
      <c r="B982" s="52">
        <v>0</v>
      </c>
      <c r="C982" s="52">
        <v>0</v>
      </c>
      <c r="D982" s="52">
        <v>46</v>
      </c>
      <c r="E982" s="53"/>
    </row>
    <row r="983" spans="1:5" ht="20.100000000000001" customHeight="1">
      <c r="A983" s="51" t="s">
        <v>42</v>
      </c>
      <c r="B983" s="52">
        <v>0</v>
      </c>
      <c r="C983" s="52">
        <v>0</v>
      </c>
      <c r="D983" s="52">
        <v>0</v>
      </c>
      <c r="E983" s="53"/>
    </row>
    <row r="984" spans="1:5" ht="20.100000000000001" customHeight="1">
      <c r="A984" s="51" t="s">
        <v>784</v>
      </c>
      <c r="B984" s="52">
        <v>12762</v>
      </c>
      <c r="C984" s="52">
        <v>19322</v>
      </c>
      <c r="D984" s="52">
        <v>37382</v>
      </c>
      <c r="E984" s="53"/>
    </row>
    <row r="985" spans="1:5" ht="20.100000000000001" customHeight="1">
      <c r="A985" s="51" t="s">
        <v>785</v>
      </c>
      <c r="B985" s="52">
        <v>5806</v>
      </c>
      <c r="C985" s="52">
        <v>6406</v>
      </c>
      <c r="D985" s="52">
        <v>4349</v>
      </c>
      <c r="E985" s="53"/>
    </row>
    <row r="986" spans="1:5" ht="20.100000000000001" customHeight="1">
      <c r="A986" s="51" t="s">
        <v>786</v>
      </c>
      <c r="B986" s="52">
        <v>0</v>
      </c>
      <c r="C986" s="52">
        <v>0</v>
      </c>
      <c r="D986" s="52">
        <v>32</v>
      </c>
      <c r="E986" s="53"/>
    </row>
    <row r="987" spans="1:5" ht="20.100000000000001" customHeight="1">
      <c r="A987" s="51" t="s">
        <v>787</v>
      </c>
      <c r="B987" s="52">
        <v>0</v>
      </c>
      <c r="C987" s="52">
        <v>0</v>
      </c>
      <c r="D987" s="52">
        <v>520</v>
      </c>
      <c r="E987" s="53"/>
    </row>
    <row r="988" spans="1:5" ht="20.100000000000001" customHeight="1">
      <c r="A988" s="51" t="s">
        <v>788</v>
      </c>
      <c r="B988" s="52">
        <v>0</v>
      </c>
      <c r="C988" s="52">
        <v>0</v>
      </c>
      <c r="D988" s="52">
        <v>0</v>
      </c>
      <c r="E988" s="53"/>
    </row>
    <row r="989" spans="1:5" ht="20.100000000000001" customHeight="1">
      <c r="A989" s="51" t="s">
        <v>789</v>
      </c>
      <c r="B989" s="52">
        <v>1788</v>
      </c>
      <c r="C989" s="52">
        <v>1188</v>
      </c>
      <c r="D989" s="52">
        <v>325</v>
      </c>
      <c r="E989" s="53"/>
    </row>
    <row r="990" spans="1:5" ht="20.100000000000001" customHeight="1">
      <c r="A990" s="51" t="s">
        <v>790</v>
      </c>
      <c r="B990" s="52">
        <v>0</v>
      </c>
      <c r="C990" s="52">
        <v>0</v>
      </c>
      <c r="D990" s="52">
        <v>0</v>
      </c>
      <c r="E990" s="53"/>
    </row>
    <row r="991" spans="1:5" ht="20.100000000000001" customHeight="1">
      <c r="A991" s="51" t="s">
        <v>791</v>
      </c>
      <c r="B991" s="52">
        <v>0</v>
      </c>
      <c r="C991" s="52">
        <v>0</v>
      </c>
      <c r="D991" s="52">
        <v>150</v>
      </c>
      <c r="E991" s="53"/>
    </row>
    <row r="992" spans="1:5" ht="20.100000000000001" customHeight="1">
      <c r="A992" s="51" t="s">
        <v>792</v>
      </c>
      <c r="B992" s="52">
        <v>0</v>
      </c>
      <c r="C992" s="52">
        <v>0</v>
      </c>
      <c r="D992" s="52">
        <v>0</v>
      </c>
      <c r="E992" s="53"/>
    </row>
    <row r="993" spans="1:5" ht="20.100000000000001" customHeight="1">
      <c r="A993" s="51" t="s">
        <v>793</v>
      </c>
      <c r="B993" s="52">
        <v>0</v>
      </c>
      <c r="C993" s="52">
        <v>0</v>
      </c>
      <c r="D993" s="52">
        <v>0</v>
      </c>
      <c r="E993" s="53"/>
    </row>
    <row r="994" spans="1:5" ht="20.100000000000001" customHeight="1">
      <c r="A994" s="51" t="s">
        <v>794</v>
      </c>
      <c r="B994" s="52">
        <v>0</v>
      </c>
      <c r="C994" s="52">
        <v>0</v>
      </c>
      <c r="D994" s="52">
        <v>0</v>
      </c>
      <c r="E994" s="53"/>
    </row>
    <row r="995" spans="1:5" ht="20.100000000000001" customHeight="1">
      <c r="A995" s="51" t="s">
        <v>795</v>
      </c>
      <c r="B995" s="52">
        <v>0</v>
      </c>
      <c r="C995" s="52">
        <v>0</v>
      </c>
      <c r="D995" s="52">
        <v>0</v>
      </c>
      <c r="E995" s="53"/>
    </row>
    <row r="996" spans="1:5" ht="20.100000000000001" customHeight="1">
      <c r="A996" s="51" t="s">
        <v>796</v>
      </c>
      <c r="B996" s="52">
        <v>0</v>
      </c>
      <c r="C996" s="52">
        <v>0</v>
      </c>
      <c r="D996" s="52">
        <v>0</v>
      </c>
      <c r="E996" s="53"/>
    </row>
    <row r="997" spans="1:5" ht="20.100000000000001" customHeight="1">
      <c r="A997" s="51" t="s">
        <v>797</v>
      </c>
      <c r="B997" s="52">
        <v>0</v>
      </c>
      <c r="C997" s="52">
        <v>0</v>
      </c>
      <c r="D997" s="52">
        <v>50</v>
      </c>
      <c r="E997" s="53"/>
    </row>
    <row r="998" spans="1:5" ht="20.100000000000001" customHeight="1">
      <c r="A998" s="51" t="s">
        <v>798</v>
      </c>
      <c r="B998" s="52">
        <v>0</v>
      </c>
      <c r="C998" s="52">
        <v>0</v>
      </c>
      <c r="D998" s="52">
        <v>0</v>
      </c>
      <c r="E998" s="53"/>
    </row>
    <row r="999" spans="1:5" ht="20.100000000000001" customHeight="1">
      <c r="A999" s="51" t="s">
        <v>799</v>
      </c>
      <c r="B999" s="52">
        <v>0</v>
      </c>
      <c r="C999" s="52">
        <v>0</v>
      </c>
      <c r="D999" s="52">
        <v>0</v>
      </c>
      <c r="E999" s="53"/>
    </row>
    <row r="1000" spans="1:5" ht="20.100000000000001" customHeight="1">
      <c r="A1000" s="51" t="s">
        <v>800</v>
      </c>
      <c r="B1000" s="52">
        <v>0</v>
      </c>
      <c r="C1000" s="52">
        <v>0</v>
      </c>
      <c r="D1000" s="52">
        <v>0</v>
      </c>
      <c r="E1000" s="53"/>
    </row>
    <row r="1001" spans="1:5" ht="20.100000000000001" customHeight="1">
      <c r="A1001" s="51" t="s">
        <v>801</v>
      </c>
      <c r="B1001" s="52">
        <v>316</v>
      </c>
      <c r="C1001" s="52">
        <v>316</v>
      </c>
      <c r="D1001" s="52">
        <v>316</v>
      </c>
      <c r="E1001" s="53"/>
    </row>
    <row r="1002" spans="1:5" ht="20.100000000000001" customHeight="1">
      <c r="A1002" s="51" t="s">
        <v>802</v>
      </c>
      <c r="B1002" s="52">
        <v>95</v>
      </c>
      <c r="C1002" s="52">
        <v>95</v>
      </c>
      <c r="D1002" s="52">
        <v>1614</v>
      </c>
      <c r="E1002" s="53"/>
    </row>
    <row r="1003" spans="1:5" ht="20.100000000000001" customHeight="1">
      <c r="A1003" s="51" t="s">
        <v>803</v>
      </c>
      <c r="B1003" s="52">
        <f>SUM(B1004:B1012)</f>
        <v>0</v>
      </c>
      <c r="C1003" s="52">
        <f>SUM(C1004:C1012)</f>
        <v>0</v>
      </c>
      <c r="D1003" s="52">
        <f>SUM(D1004:D1012)</f>
        <v>0</v>
      </c>
      <c r="E1003" s="53"/>
    </row>
    <row r="1004" spans="1:5" ht="20.100000000000001" customHeight="1">
      <c r="A1004" s="51" t="s">
        <v>40</v>
      </c>
      <c r="B1004" s="52">
        <v>0</v>
      </c>
      <c r="C1004" s="52">
        <v>0</v>
      </c>
      <c r="D1004" s="52">
        <v>0</v>
      </c>
      <c r="E1004" s="53"/>
    </row>
    <row r="1005" spans="1:5" ht="20.100000000000001" customHeight="1">
      <c r="A1005" s="51" t="s">
        <v>41</v>
      </c>
      <c r="B1005" s="52">
        <v>0</v>
      </c>
      <c r="C1005" s="52">
        <v>0</v>
      </c>
      <c r="D1005" s="52">
        <v>0</v>
      </c>
      <c r="E1005" s="53"/>
    </row>
    <row r="1006" spans="1:5" ht="20.100000000000001" customHeight="1">
      <c r="A1006" s="51" t="s">
        <v>42</v>
      </c>
      <c r="B1006" s="52">
        <v>0</v>
      </c>
      <c r="C1006" s="52">
        <v>0</v>
      </c>
      <c r="D1006" s="52">
        <v>0</v>
      </c>
      <c r="E1006" s="53"/>
    </row>
    <row r="1007" spans="1:5" ht="20.100000000000001" customHeight="1">
      <c r="A1007" s="51" t="s">
        <v>804</v>
      </c>
      <c r="B1007" s="52">
        <v>0</v>
      </c>
      <c r="C1007" s="52">
        <v>0</v>
      </c>
      <c r="D1007" s="52">
        <v>0</v>
      </c>
      <c r="E1007" s="53"/>
    </row>
    <row r="1008" spans="1:5" ht="20.100000000000001" customHeight="1">
      <c r="A1008" s="51" t="s">
        <v>805</v>
      </c>
      <c r="B1008" s="52">
        <v>0</v>
      </c>
      <c r="C1008" s="52">
        <v>0</v>
      </c>
      <c r="D1008" s="52">
        <v>0</v>
      </c>
      <c r="E1008" s="53"/>
    </row>
    <row r="1009" spans="1:5" ht="20.100000000000001" customHeight="1">
      <c r="A1009" s="51" t="s">
        <v>806</v>
      </c>
      <c r="B1009" s="52">
        <v>0</v>
      </c>
      <c r="C1009" s="52">
        <v>0</v>
      </c>
      <c r="D1009" s="52">
        <v>0</v>
      </c>
      <c r="E1009" s="53"/>
    </row>
    <row r="1010" spans="1:5" ht="20.100000000000001" customHeight="1">
      <c r="A1010" s="51" t="s">
        <v>807</v>
      </c>
      <c r="B1010" s="52">
        <v>0</v>
      </c>
      <c r="C1010" s="52">
        <v>0</v>
      </c>
      <c r="D1010" s="52">
        <v>0</v>
      </c>
      <c r="E1010" s="53"/>
    </row>
    <row r="1011" spans="1:5" ht="20.100000000000001" customHeight="1">
      <c r="A1011" s="51" t="s">
        <v>808</v>
      </c>
      <c r="B1011" s="52">
        <v>0</v>
      </c>
      <c r="C1011" s="52">
        <v>0</v>
      </c>
      <c r="D1011" s="52">
        <v>0</v>
      </c>
      <c r="E1011" s="53"/>
    </row>
    <row r="1012" spans="1:5" ht="20.100000000000001" customHeight="1">
      <c r="A1012" s="51" t="s">
        <v>809</v>
      </c>
      <c r="B1012" s="52">
        <v>0</v>
      </c>
      <c r="C1012" s="52">
        <v>0</v>
      </c>
      <c r="D1012" s="52">
        <v>0</v>
      </c>
      <c r="E1012" s="53"/>
    </row>
    <row r="1013" spans="1:5" ht="20.100000000000001" customHeight="1">
      <c r="A1013" s="51" t="s">
        <v>810</v>
      </c>
      <c r="B1013" s="52">
        <f>SUM(B1014:B1022)</f>
        <v>0</v>
      </c>
      <c r="C1013" s="52">
        <f>SUM(C1014:C1022)</f>
        <v>0</v>
      </c>
      <c r="D1013" s="52">
        <f>SUM(D1014:D1022)</f>
        <v>0</v>
      </c>
      <c r="E1013" s="53"/>
    </row>
    <row r="1014" spans="1:5" ht="20.100000000000001" customHeight="1">
      <c r="A1014" s="51" t="s">
        <v>40</v>
      </c>
      <c r="B1014" s="52">
        <v>0</v>
      </c>
      <c r="C1014" s="52">
        <v>0</v>
      </c>
      <c r="D1014" s="52">
        <v>0</v>
      </c>
      <c r="E1014" s="53"/>
    </row>
    <row r="1015" spans="1:5" ht="20.100000000000001" customHeight="1">
      <c r="A1015" s="51" t="s">
        <v>41</v>
      </c>
      <c r="B1015" s="52">
        <v>0</v>
      </c>
      <c r="C1015" s="52">
        <v>0</v>
      </c>
      <c r="D1015" s="52">
        <v>0</v>
      </c>
      <c r="E1015" s="53"/>
    </row>
    <row r="1016" spans="1:5" ht="20.100000000000001" customHeight="1">
      <c r="A1016" s="51" t="s">
        <v>42</v>
      </c>
      <c r="B1016" s="52">
        <v>0</v>
      </c>
      <c r="C1016" s="52">
        <v>0</v>
      </c>
      <c r="D1016" s="52">
        <v>0</v>
      </c>
      <c r="E1016" s="53"/>
    </row>
    <row r="1017" spans="1:5" ht="20.100000000000001" customHeight="1">
      <c r="A1017" s="51" t="s">
        <v>811</v>
      </c>
      <c r="B1017" s="52">
        <v>0</v>
      </c>
      <c r="C1017" s="52">
        <v>0</v>
      </c>
      <c r="D1017" s="52">
        <v>0</v>
      </c>
      <c r="E1017" s="53"/>
    </row>
    <row r="1018" spans="1:5" ht="20.100000000000001" customHeight="1">
      <c r="A1018" s="51" t="s">
        <v>812</v>
      </c>
      <c r="B1018" s="52">
        <v>0</v>
      </c>
      <c r="C1018" s="52">
        <v>0</v>
      </c>
      <c r="D1018" s="52">
        <v>0</v>
      </c>
      <c r="E1018" s="53"/>
    </row>
    <row r="1019" spans="1:5" ht="20.100000000000001" customHeight="1">
      <c r="A1019" s="51" t="s">
        <v>813</v>
      </c>
      <c r="B1019" s="52">
        <v>0</v>
      </c>
      <c r="C1019" s="52">
        <v>0</v>
      </c>
      <c r="D1019" s="52">
        <v>0</v>
      </c>
      <c r="E1019" s="53"/>
    </row>
    <row r="1020" spans="1:5" ht="20.100000000000001" customHeight="1">
      <c r="A1020" s="51" t="s">
        <v>814</v>
      </c>
      <c r="B1020" s="52">
        <v>0</v>
      </c>
      <c r="C1020" s="52">
        <v>0</v>
      </c>
      <c r="D1020" s="52">
        <v>0</v>
      </c>
      <c r="E1020" s="53"/>
    </row>
    <row r="1021" spans="1:5" ht="20.100000000000001" customHeight="1">
      <c r="A1021" s="51" t="s">
        <v>815</v>
      </c>
      <c r="B1021" s="52">
        <v>0</v>
      </c>
      <c r="C1021" s="52">
        <v>0</v>
      </c>
      <c r="D1021" s="52">
        <v>0</v>
      </c>
      <c r="E1021" s="53"/>
    </row>
    <row r="1022" spans="1:5" ht="20.100000000000001" customHeight="1">
      <c r="A1022" s="51" t="s">
        <v>816</v>
      </c>
      <c r="B1022" s="52">
        <v>0</v>
      </c>
      <c r="C1022" s="52">
        <v>0</v>
      </c>
      <c r="D1022" s="52">
        <v>0</v>
      </c>
      <c r="E1022" s="53"/>
    </row>
    <row r="1023" spans="1:5" ht="20.100000000000001" customHeight="1">
      <c r="A1023" s="51" t="s">
        <v>817</v>
      </c>
      <c r="B1023" s="52">
        <f>SUM(B1024:B1027)</f>
        <v>2322</v>
      </c>
      <c r="C1023" s="52">
        <f>SUM(C1024:C1027)</f>
        <v>2322</v>
      </c>
      <c r="D1023" s="52">
        <f>SUM(D1024:D1027)</f>
        <v>1102</v>
      </c>
      <c r="E1023" s="53"/>
    </row>
    <row r="1024" spans="1:5" ht="20.100000000000001" customHeight="1">
      <c r="A1024" s="51" t="s">
        <v>818</v>
      </c>
      <c r="B1024" s="52">
        <v>88</v>
      </c>
      <c r="C1024" s="52">
        <v>88</v>
      </c>
      <c r="D1024" s="52">
        <v>10</v>
      </c>
      <c r="E1024" s="53"/>
    </row>
    <row r="1025" spans="1:5" ht="20.100000000000001" customHeight="1">
      <c r="A1025" s="51" t="s">
        <v>819</v>
      </c>
      <c r="B1025" s="52">
        <v>881</v>
      </c>
      <c r="C1025" s="52">
        <v>881</v>
      </c>
      <c r="D1025" s="52">
        <v>650</v>
      </c>
      <c r="E1025" s="53"/>
    </row>
    <row r="1026" spans="1:5" ht="20.100000000000001" customHeight="1">
      <c r="A1026" s="51" t="s">
        <v>820</v>
      </c>
      <c r="B1026" s="52">
        <v>390</v>
      </c>
      <c r="C1026" s="52">
        <v>390</v>
      </c>
      <c r="D1026" s="52">
        <v>288</v>
      </c>
      <c r="E1026" s="53"/>
    </row>
    <row r="1027" spans="1:5" ht="20.100000000000001" customHeight="1">
      <c r="A1027" s="51" t="s">
        <v>821</v>
      </c>
      <c r="B1027" s="52">
        <v>963</v>
      </c>
      <c r="C1027" s="52">
        <v>963</v>
      </c>
      <c r="D1027" s="52">
        <v>154</v>
      </c>
      <c r="E1027" s="53"/>
    </row>
    <row r="1028" spans="1:5" ht="20.100000000000001" customHeight="1">
      <c r="A1028" s="51" t="s">
        <v>822</v>
      </c>
      <c r="B1028" s="52">
        <f>SUM(B1029:B1034)</f>
        <v>0</v>
      </c>
      <c r="C1028" s="52">
        <f>SUM(C1029:C1034)</f>
        <v>0</v>
      </c>
      <c r="D1028" s="52">
        <f>SUM(D1029:D1034)</f>
        <v>0</v>
      </c>
      <c r="E1028" s="53"/>
    </row>
    <row r="1029" spans="1:5" ht="20.100000000000001" customHeight="1">
      <c r="A1029" s="51" t="s">
        <v>40</v>
      </c>
      <c r="B1029" s="52">
        <v>0</v>
      </c>
      <c r="C1029" s="52">
        <v>0</v>
      </c>
      <c r="D1029" s="52">
        <v>0</v>
      </c>
      <c r="E1029" s="53"/>
    </row>
    <row r="1030" spans="1:5" ht="20.100000000000001" customHeight="1">
      <c r="A1030" s="51" t="s">
        <v>41</v>
      </c>
      <c r="B1030" s="52">
        <v>0</v>
      </c>
      <c r="C1030" s="52">
        <v>0</v>
      </c>
      <c r="D1030" s="52">
        <v>0</v>
      </c>
      <c r="E1030" s="53"/>
    </row>
    <row r="1031" spans="1:5" ht="20.100000000000001" customHeight="1">
      <c r="A1031" s="51" t="s">
        <v>42</v>
      </c>
      <c r="B1031" s="52">
        <v>0</v>
      </c>
      <c r="C1031" s="52">
        <v>0</v>
      </c>
      <c r="D1031" s="52">
        <v>0</v>
      </c>
      <c r="E1031" s="53"/>
    </row>
    <row r="1032" spans="1:5" ht="20.100000000000001" customHeight="1">
      <c r="A1032" s="51" t="s">
        <v>808</v>
      </c>
      <c r="B1032" s="52">
        <v>0</v>
      </c>
      <c r="C1032" s="52">
        <v>0</v>
      </c>
      <c r="D1032" s="52">
        <v>0</v>
      </c>
      <c r="E1032" s="53"/>
    </row>
    <row r="1033" spans="1:5" ht="20.100000000000001" customHeight="1">
      <c r="A1033" s="51" t="s">
        <v>823</v>
      </c>
      <c r="B1033" s="52">
        <v>0</v>
      </c>
      <c r="C1033" s="52">
        <v>0</v>
      </c>
      <c r="D1033" s="52">
        <v>0</v>
      </c>
      <c r="E1033" s="53"/>
    </row>
    <row r="1034" spans="1:5" ht="20.100000000000001" customHeight="1">
      <c r="A1034" s="51" t="s">
        <v>824</v>
      </c>
      <c r="B1034" s="52">
        <v>0</v>
      </c>
      <c r="C1034" s="52">
        <v>0</v>
      </c>
      <c r="D1034" s="52">
        <v>0</v>
      </c>
      <c r="E1034" s="53"/>
    </row>
    <row r="1035" spans="1:5" ht="20.100000000000001" customHeight="1">
      <c r="A1035" s="51" t="s">
        <v>825</v>
      </c>
      <c r="B1035" s="52">
        <f>SUM(B1036:B1039)</f>
        <v>6380</v>
      </c>
      <c r="C1035" s="52">
        <f>SUM(C1036:C1039)</f>
        <v>6380</v>
      </c>
      <c r="D1035" s="52">
        <f>SUM(D1036:D1039)</f>
        <v>2280</v>
      </c>
      <c r="E1035" s="53"/>
    </row>
    <row r="1036" spans="1:5" ht="20.100000000000001" customHeight="1">
      <c r="A1036" s="51" t="s">
        <v>826</v>
      </c>
      <c r="B1036" s="52">
        <v>2581</v>
      </c>
      <c r="C1036" s="52">
        <v>2581</v>
      </c>
      <c r="D1036" s="52">
        <v>0</v>
      </c>
      <c r="E1036" s="53"/>
    </row>
    <row r="1037" spans="1:5" ht="20.100000000000001" customHeight="1">
      <c r="A1037" s="51" t="s">
        <v>827</v>
      </c>
      <c r="B1037" s="52">
        <v>3799</v>
      </c>
      <c r="C1037" s="52">
        <v>3799</v>
      </c>
      <c r="D1037" s="52">
        <v>1467</v>
      </c>
      <c r="E1037" s="53"/>
    </row>
    <row r="1038" spans="1:5" ht="20.100000000000001" customHeight="1">
      <c r="A1038" s="51" t="s">
        <v>828</v>
      </c>
      <c r="B1038" s="52">
        <v>0</v>
      </c>
      <c r="C1038" s="52">
        <v>0</v>
      </c>
      <c r="D1038" s="52">
        <v>0</v>
      </c>
      <c r="E1038" s="53"/>
    </row>
    <row r="1039" spans="1:5" ht="20.100000000000001" customHeight="1">
      <c r="A1039" s="51" t="s">
        <v>829</v>
      </c>
      <c r="B1039" s="52">
        <v>0</v>
      </c>
      <c r="C1039" s="52">
        <v>0</v>
      </c>
      <c r="D1039" s="52">
        <v>813</v>
      </c>
      <c r="E1039" s="53"/>
    </row>
    <row r="1040" spans="1:5" ht="20.100000000000001" customHeight="1">
      <c r="A1040" s="51" t="s">
        <v>830</v>
      </c>
      <c r="B1040" s="52">
        <f>SUM(B1041:B1042)</f>
        <v>620</v>
      </c>
      <c r="C1040" s="52">
        <f>SUM(C1041:C1042)</f>
        <v>620</v>
      </c>
      <c r="D1040" s="52">
        <f>SUM(D1041:D1042)</f>
        <v>0</v>
      </c>
      <c r="E1040" s="53"/>
    </row>
    <row r="1041" spans="1:5" ht="20.100000000000001" customHeight="1">
      <c r="A1041" s="51" t="s">
        <v>831</v>
      </c>
      <c r="B1041" s="52">
        <v>0</v>
      </c>
      <c r="C1041" s="52">
        <v>0</v>
      </c>
      <c r="D1041" s="52">
        <v>0</v>
      </c>
      <c r="E1041" s="53"/>
    </row>
    <row r="1042" spans="1:5" ht="20.100000000000001" customHeight="1">
      <c r="A1042" s="51" t="s">
        <v>832</v>
      </c>
      <c r="B1042" s="52">
        <v>620</v>
      </c>
      <c r="C1042" s="52">
        <v>620</v>
      </c>
      <c r="D1042" s="52">
        <v>0</v>
      </c>
      <c r="E1042" s="53"/>
    </row>
    <row r="1043" spans="1:5" ht="20.100000000000001" customHeight="1">
      <c r="A1043" s="51" t="s">
        <v>833</v>
      </c>
      <c r="B1043" s="52">
        <f>SUM(B1044,B1054,B1070,B1075,B1089,B1096,B1103)</f>
        <v>25931</v>
      </c>
      <c r="C1043" s="52">
        <f>SUM(C1044,C1054,C1070,C1075,C1089,C1096,C1103)</f>
        <v>21354</v>
      </c>
      <c r="D1043" s="52">
        <f>SUM(D1044,D1054,D1070,D1075,D1089,D1096,D1103)</f>
        <v>17118</v>
      </c>
      <c r="E1043" s="53"/>
    </row>
    <row r="1044" spans="1:5" ht="20.100000000000001" customHeight="1">
      <c r="A1044" s="51" t="s">
        <v>834</v>
      </c>
      <c r="B1044" s="52">
        <f>SUM(B1045:B1053)</f>
        <v>0</v>
      </c>
      <c r="C1044" s="52">
        <f>SUM(C1045:C1053)</f>
        <v>0</v>
      </c>
      <c r="D1044" s="52">
        <f>SUM(D1045:D1053)</f>
        <v>0</v>
      </c>
      <c r="E1044" s="53"/>
    </row>
    <row r="1045" spans="1:5" ht="20.100000000000001" customHeight="1">
      <c r="A1045" s="51" t="s">
        <v>40</v>
      </c>
      <c r="B1045" s="52">
        <v>0</v>
      </c>
      <c r="C1045" s="52">
        <v>0</v>
      </c>
      <c r="D1045" s="52">
        <v>0</v>
      </c>
      <c r="E1045" s="53"/>
    </row>
    <row r="1046" spans="1:5" ht="20.100000000000001" customHeight="1">
      <c r="A1046" s="51" t="s">
        <v>41</v>
      </c>
      <c r="B1046" s="52">
        <v>0</v>
      </c>
      <c r="C1046" s="52">
        <v>0</v>
      </c>
      <c r="D1046" s="52">
        <v>0</v>
      </c>
      <c r="E1046" s="53"/>
    </row>
    <row r="1047" spans="1:5" ht="20.100000000000001" customHeight="1">
      <c r="A1047" s="51" t="s">
        <v>42</v>
      </c>
      <c r="B1047" s="52">
        <v>0</v>
      </c>
      <c r="C1047" s="52">
        <v>0</v>
      </c>
      <c r="D1047" s="52">
        <v>0</v>
      </c>
      <c r="E1047" s="53"/>
    </row>
    <row r="1048" spans="1:5" ht="20.100000000000001" customHeight="1">
      <c r="A1048" s="51" t="s">
        <v>835</v>
      </c>
      <c r="B1048" s="52">
        <v>0</v>
      </c>
      <c r="C1048" s="52">
        <v>0</v>
      </c>
      <c r="D1048" s="52">
        <v>0</v>
      </c>
      <c r="E1048" s="53"/>
    </row>
    <row r="1049" spans="1:5" ht="20.100000000000001" customHeight="1">
      <c r="A1049" s="51" t="s">
        <v>836</v>
      </c>
      <c r="B1049" s="52">
        <v>0</v>
      </c>
      <c r="C1049" s="52">
        <v>0</v>
      </c>
      <c r="D1049" s="52">
        <v>0</v>
      </c>
      <c r="E1049" s="53"/>
    </row>
    <row r="1050" spans="1:5" ht="20.100000000000001" customHeight="1">
      <c r="A1050" s="51" t="s">
        <v>837</v>
      </c>
      <c r="B1050" s="52">
        <v>0</v>
      </c>
      <c r="C1050" s="52">
        <v>0</v>
      </c>
      <c r="D1050" s="52">
        <v>0</v>
      </c>
      <c r="E1050" s="53"/>
    </row>
    <row r="1051" spans="1:5" ht="20.100000000000001" customHeight="1">
      <c r="A1051" s="51" t="s">
        <v>838</v>
      </c>
      <c r="B1051" s="52">
        <v>0</v>
      </c>
      <c r="C1051" s="52">
        <v>0</v>
      </c>
      <c r="D1051" s="52">
        <v>0</v>
      </c>
      <c r="E1051" s="53"/>
    </row>
    <row r="1052" spans="1:5" ht="20.100000000000001" customHeight="1">
      <c r="A1052" s="51" t="s">
        <v>839</v>
      </c>
      <c r="B1052" s="52">
        <v>0</v>
      </c>
      <c r="C1052" s="52">
        <v>0</v>
      </c>
      <c r="D1052" s="52">
        <v>0</v>
      </c>
      <c r="E1052" s="53"/>
    </row>
    <row r="1053" spans="1:5" ht="20.100000000000001" customHeight="1">
      <c r="A1053" s="51" t="s">
        <v>840</v>
      </c>
      <c r="B1053" s="52">
        <v>0</v>
      </c>
      <c r="C1053" s="52">
        <v>0</v>
      </c>
      <c r="D1053" s="52">
        <v>0</v>
      </c>
      <c r="E1053" s="53"/>
    </row>
    <row r="1054" spans="1:5" ht="20.100000000000001" customHeight="1">
      <c r="A1054" s="51" t="s">
        <v>841</v>
      </c>
      <c r="B1054" s="52">
        <f>SUM(B1055:B1069)</f>
        <v>0</v>
      </c>
      <c r="C1054" s="52">
        <f>SUM(C1055:C1069)</f>
        <v>0</v>
      </c>
      <c r="D1054" s="52">
        <f>SUM(D1055:D1069)</f>
        <v>938</v>
      </c>
      <c r="E1054" s="53"/>
    </row>
    <row r="1055" spans="1:5" ht="20.100000000000001" customHeight="1">
      <c r="A1055" s="51" t="s">
        <v>40</v>
      </c>
      <c r="B1055" s="52">
        <v>0</v>
      </c>
      <c r="C1055" s="52">
        <v>0</v>
      </c>
      <c r="D1055" s="52">
        <v>0</v>
      </c>
      <c r="E1055" s="53"/>
    </row>
    <row r="1056" spans="1:5" ht="20.100000000000001" customHeight="1">
      <c r="A1056" s="51" t="s">
        <v>41</v>
      </c>
      <c r="B1056" s="52">
        <v>0</v>
      </c>
      <c r="C1056" s="52">
        <v>0</v>
      </c>
      <c r="D1056" s="52">
        <v>0</v>
      </c>
      <c r="E1056" s="53"/>
    </row>
    <row r="1057" spans="1:5" ht="20.100000000000001" customHeight="1">
      <c r="A1057" s="51" t="s">
        <v>42</v>
      </c>
      <c r="B1057" s="52">
        <v>0</v>
      </c>
      <c r="C1057" s="52">
        <v>0</v>
      </c>
      <c r="D1057" s="52">
        <v>0</v>
      </c>
      <c r="E1057" s="53"/>
    </row>
    <row r="1058" spans="1:5" ht="20.100000000000001" customHeight="1">
      <c r="A1058" s="51" t="s">
        <v>842</v>
      </c>
      <c r="B1058" s="52">
        <v>0</v>
      </c>
      <c r="C1058" s="52">
        <v>0</v>
      </c>
      <c r="D1058" s="52">
        <v>0</v>
      </c>
      <c r="E1058" s="53"/>
    </row>
    <row r="1059" spans="1:5" ht="20.100000000000001" customHeight="1">
      <c r="A1059" s="51" t="s">
        <v>843</v>
      </c>
      <c r="B1059" s="52">
        <v>0</v>
      </c>
      <c r="C1059" s="52">
        <v>0</v>
      </c>
      <c r="D1059" s="52">
        <v>559</v>
      </c>
      <c r="E1059" s="53"/>
    </row>
    <row r="1060" spans="1:5" ht="20.100000000000001" customHeight="1">
      <c r="A1060" s="51" t="s">
        <v>844</v>
      </c>
      <c r="B1060" s="52">
        <v>0</v>
      </c>
      <c r="C1060" s="52">
        <v>0</v>
      </c>
      <c r="D1060" s="52">
        <v>0</v>
      </c>
      <c r="E1060" s="53"/>
    </row>
    <row r="1061" spans="1:5" ht="20.100000000000001" customHeight="1">
      <c r="A1061" s="51" t="s">
        <v>845</v>
      </c>
      <c r="B1061" s="52">
        <v>0</v>
      </c>
      <c r="C1061" s="52">
        <v>0</v>
      </c>
      <c r="D1061" s="52">
        <v>0</v>
      </c>
      <c r="E1061" s="53"/>
    </row>
    <row r="1062" spans="1:5" ht="20.100000000000001" customHeight="1">
      <c r="A1062" s="51" t="s">
        <v>846</v>
      </c>
      <c r="B1062" s="52">
        <v>0</v>
      </c>
      <c r="C1062" s="52">
        <v>0</v>
      </c>
      <c r="D1062" s="52">
        <v>0</v>
      </c>
      <c r="E1062" s="53"/>
    </row>
    <row r="1063" spans="1:5" ht="20.100000000000001" customHeight="1">
      <c r="A1063" s="51" t="s">
        <v>847</v>
      </c>
      <c r="B1063" s="52">
        <v>0</v>
      </c>
      <c r="C1063" s="52">
        <v>0</v>
      </c>
      <c r="D1063" s="52">
        <v>0</v>
      </c>
      <c r="E1063" s="53"/>
    </row>
    <row r="1064" spans="1:5" ht="20.100000000000001" customHeight="1">
      <c r="A1064" s="51" t="s">
        <v>848</v>
      </c>
      <c r="B1064" s="52">
        <v>0</v>
      </c>
      <c r="C1064" s="52">
        <v>0</v>
      </c>
      <c r="D1064" s="52">
        <v>0</v>
      </c>
      <c r="E1064" s="53"/>
    </row>
    <row r="1065" spans="1:5" ht="20.100000000000001" customHeight="1">
      <c r="A1065" s="51" t="s">
        <v>849</v>
      </c>
      <c r="B1065" s="52">
        <v>0</v>
      </c>
      <c r="C1065" s="52">
        <v>0</v>
      </c>
      <c r="D1065" s="52">
        <v>0</v>
      </c>
      <c r="E1065" s="53"/>
    </row>
    <row r="1066" spans="1:5" ht="20.100000000000001" customHeight="1">
      <c r="A1066" s="51" t="s">
        <v>850</v>
      </c>
      <c r="B1066" s="52">
        <v>0</v>
      </c>
      <c r="C1066" s="52">
        <v>0</v>
      </c>
      <c r="D1066" s="52">
        <v>0</v>
      </c>
      <c r="E1066" s="53"/>
    </row>
    <row r="1067" spans="1:5" ht="20.100000000000001" customHeight="1">
      <c r="A1067" s="51" t="s">
        <v>851</v>
      </c>
      <c r="B1067" s="52">
        <v>0</v>
      </c>
      <c r="C1067" s="52">
        <v>0</v>
      </c>
      <c r="D1067" s="52">
        <v>0</v>
      </c>
      <c r="E1067" s="53"/>
    </row>
    <row r="1068" spans="1:5" ht="20.100000000000001" customHeight="1">
      <c r="A1068" s="51" t="s">
        <v>852</v>
      </c>
      <c r="B1068" s="52">
        <v>0</v>
      </c>
      <c r="C1068" s="52">
        <v>0</v>
      </c>
      <c r="D1068" s="52">
        <v>0</v>
      </c>
      <c r="E1068" s="53"/>
    </row>
    <row r="1069" spans="1:5" ht="20.100000000000001" customHeight="1">
      <c r="A1069" s="51" t="s">
        <v>853</v>
      </c>
      <c r="B1069" s="52">
        <v>0</v>
      </c>
      <c r="C1069" s="52">
        <v>0</v>
      </c>
      <c r="D1069" s="52">
        <v>379</v>
      </c>
      <c r="E1069" s="53"/>
    </row>
    <row r="1070" spans="1:5" ht="20.100000000000001" customHeight="1">
      <c r="A1070" s="51" t="s">
        <v>854</v>
      </c>
      <c r="B1070" s="52">
        <f>SUM(B1071:B1074)</f>
        <v>0</v>
      </c>
      <c r="C1070" s="52">
        <f>SUM(C1071:C1074)</f>
        <v>0</v>
      </c>
      <c r="D1070" s="52">
        <f>SUM(D1071:D1074)</f>
        <v>0</v>
      </c>
      <c r="E1070" s="53"/>
    </row>
    <row r="1071" spans="1:5" ht="20.100000000000001" customHeight="1">
      <c r="A1071" s="51" t="s">
        <v>40</v>
      </c>
      <c r="B1071" s="52">
        <v>0</v>
      </c>
      <c r="C1071" s="52">
        <v>0</v>
      </c>
      <c r="D1071" s="52">
        <v>0</v>
      </c>
      <c r="E1071" s="53"/>
    </row>
    <row r="1072" spans="1:5" ht="20.100000000000001" customHeight="1">
      <c r="A1072" s="51" t="s">
        <v>41</v>
      </c>
      <c r="B1072" s="52">
        <v>0</v>
      </c>
      <c r="C1072" s="52">
        <v>0</v>
      </c>
      <c r="D1072" s="52">
        <v>0</v>
      </c>
      <c r="E1072" s="53"/>
    </row>
    <row r="1073" spans="1:5" ht="20.100000000000001" customHeight="1">
      <c r="A1073" s="51" t="s">
        <v>42</v>
      </c>
      <c r="B1073" s="52">
        <v>0</v>
      </c>
      <c r="C1073" s="52">
        <v>0</v>
      </c>
      <c r="D1073" s="52">
        <v>0</v>
      </c>
      <c r="E1073" s="53"/>
    </row>
    <row r="1074" spans="1:5" ht="20.100000000000001" customHeight="1">
      <c r="A1074" s="51" t="s">
        <v>855</v>
      </c>
      <c r="B1074" s="52">
        <v>0</v>
      </c>
      <c r="C1074" s="52">
        <v>0</v>
      </c>
      <c r="D1074" s="52">
        <v>0</v>
      </c>
      <c r="E1074" s="53"/>
    </row>
    <row r="1075" spans="1:5" ht="20.100000000000001" customHeight="1">
      <c r="A1075" s="51" t="s">
        <v>856</v>
      </c>
      <c r="B1075" s="52">
        <f>SUM(B1076:B1088)</f>
        <v>0</v>
      </c>
      <c r="C1075" s="52">
        <f>SUM(C1076:C1088)</f>
        <v>0</v>
      </c>
      <c r="D1075" s="52">
        <f>SUM(D1076:D1088)</f>
        <v>181</v>
      </c>
      <c r="E1075" s="53"/>
    </row>
    <row r="1076" spans="1:5" ht="20.100000000000001" customHeight="1">
      <c r="A1076" s="51" t="s">
        <v>40</v>
      </c>
      <c r="B1076" s="52">
        <v>0</v>
      </c>
      <c r="C1076" s="52">
        <v>0</v>
      </c>
      <c r="D1076" s="52">
        <v>164</v>
      </c>
      <c r="E1076" s="53"/>
    </row>
    <row r="1077" spans="1:5" ht="20.100000000000001" customHeight="1">
      <c r="A1077" s="51" t="s">
        <v>41</v>
      </c>
      <c r="B1077" s="52">
        <v>0</v>
      </c>
      <c r="C1077" s="52">
        <v>0</v>
      </c>
      <c r="D1077" s="52">
        <v>17</v>
      </c>
      <c r="E1077" s="53"/>
    </row>
    <row r="1078" spans="1:5" ht="20.100000000000001" customHeight="1">
      <c r="A1078" s="51" t="s">
        <v>42</v>
      </c>
      <c r="B1078" s="52">
        <v>0</v>
      </c>
      <c r="C1078" s="52">
        <v>0</v>
      </c>
      <c r="D1078" s="52">
        <v>0</v>
      </c>
      <c r="E1078" s="53"/>
    </row>
    <row r="1079" spans="1:5" ht="20.100000000000001" customHeight="1">
      <c r="A1079" s="51" t="s">
        <v>857</v>
      </c>
      <c r="B1079" s="52">
        <v>0</v>
      </c>
      <c r="C1079" s="52">
        <v>0</v>
      </c>
      <c r="D1079" s="52">
        <v>0</v>
      </c>
      <c r="E1079" s="53"/>
    </row>
    <row r="1080" spans="1:5" ht="20.100000000000001" customHeight="1">
      <c r="A1080" s="51" t="s">
        <v>858</v>
      </c>
      <c r="B1080" s="52">
        <v>0</v>
      </c>
      <c r="C1080" s="52">
        <v>0</v>
      </c>
      <c r="D1080" s="52">
        <v>0</v>
      </c>
      <c r="E1080" s="53"/>
    </row>
    <row r="1081" spans="1:5" ht="20.100000000000001" customHeight="1">
      <c r="A1081" s="51" t="s">
        <v>859</v>
      </c>
      <c r="B1081" s="52">
        <v>0</v>
      </c>
      <c r="C1081" s="52">
        <v>0</v>
      </c>
      <c r="D1081" s="52">
        <v>0</v>
      </c>
      <c r="E1081" s="53"/>
    </row>
    <row r="1082" spans="1:5" ht="19.5" customHeight="1">
      <c r="A1082" s="51" t="s">
        <v>860</v>
      </c>
      <c r="B1082" s="52">
        <v>0</v>
      </c>
      <c r="C1082" s="52">
        <v>0</v>
      </c>
      <c r="D1082" s="52">
        <v>0</v>
      </c>
      <c r="E1082" s="53"/>
    </row>
    <row r="1083" spans="1:5" ht="20.100000000000001" customHeight="1">
      <c r="A1083" s="51" t="s">
        <v>861</v>
      </c>
      <c r="B1083" s="52">
        <v>0</v>
      </c>
      <c r="C1083" s="52">
        <v>0</v>
      </c>
      <c r="D1083" s="52">
        <v>0</v>
      </c>
      <c r="E1083" s="53"/>
    </row>
    <row r="1084" spans="1:5" ht="20.100000000000001" customHeight="1">
      <c r="A1084" s="51" t="s">
        <v>862</v>
      </c>
      <c r="B1084" s="52">
        <v>0</v>
      </c>
      <c r="C1084" s="52">
        <v>0</v>
      </c>
      <c r="D1084" s="52">
        <v>0</v>
      </c>
      <c r="E1084" s="53"/>
    </row>
    <row r="1085" spans="1:5" ht="20.100000000000001" customHeight="1">
      <c r="A1085" s="51" t="s">
        <v>863</v>
      </c>
      <c r="B1085" s="52">
        <v>0</v>
      </c>
      <c r="C1085" s="52">
        <v>0</v>
      </c>
      <c r="D1085" s="52">
        <v>0</v>
      </c>
      <c r="E1085" s="53"/>
    </row>
    <row r="1086" spans="1:5" ht="20.100000000000001" customHeight="1">
      <c r="A1086" s="51" t="s">
        <v>808</v>
      </c>
      <c r="B1086" s="52">
        <v>0</v>
      </c>
      <c r="C1086" s="52">
        <v>0</v>
      </c>
      <c r="D1086" s="52">
        <v>0</v>
      </c>
      <c r="E1086" s="53"/>
    </row>
    <row r="1087" spans="1:5" ht="20.100000000000001" customHeight="1">
      <c r="A1087" s="51" t="s">
        <v>864</v>
      </c>
      <c r="B1087" s="52">
        <v>0</v>
      </c>
      <c r="C1087" s="52">
        <v>0</v>
      </c>
      <c r="D1087" s="52">
        <v>0</v>
      </c>
      <c r="E1087" s="53"/>
    </row>
    <row r="1088" spans="1:5" ht="20.100000000000001" customHeight="1">
      <c r="A1088" s="51" t="s">
        <v>865</v>
      </c>
      <c r="B1088" s="52">
        <v>0</v>
      </c>
      <c r="C1088" s="52">
        <v>0</v>
      </c>
      <c r="D1088" s="52">
        <v>0</v>
      </c>
      <c r="E1088" s="53"/>
    </row>
    <row r="1089" spans="1:5" ht="20.100000000000001" customHeight="1">
      <c r="A1089" s="51" t="s">
        <v>866</v>
      </c>
      <c r="B1089" s="52">
        <f>SUM(B1090:B1095)</f>
        <v>0</v>
      </c>
      <c r="C1089" s="52">
        <f>SUM(C1090:C1095)</f>
        <v>0</v>
      </c>
      <c r="D1089" s="52">
        <f>SUM(D1090:D1095)</f>
        <v>0</v>
      </c>
      <c r="E1089" s="53"/>
    </row>
    <row r="1090" spans="1:5" ht="20.100000000000001" customHeight="1">
      <c r="A1090" s="51" t="s">
        <v>40</v>
      </c>
      <c r="B1090" s="52">
        <v>0</v>
      </c>
      <c r="C1090" s="52">
        <v>0</v>
      </c>
      <c r="D1090" s="52">
        <v>0</v>
      </c>
      <c r="E1090" s="53"/>
    </row>
    <row r="1091" spans="1:5" ht="20.100000000000001" customHeight="1">
      <c r="A1091" s="51" t="s">
        <v>41</v>
      </c>
      <c r="B1091" s="52">
        <v>0</v>
      </c>
      <c r="C1091" s="52">
        <v>0</v>
      </c>
      <c r="D1091" s="52">
        <v>0</v>
      </c>
      <c r="E1091" s="53"/>
    </row>
    <row r="1092" spans="1:5" ht="20.100000000000001" customHeight="1">
      <c r="A1092" s="51" t="s">
        <v>42</v>
      </c>
      <c r="B1092" s="52">
        <v>0</v>
      </c>
      <c r="C1092" s="52">
        <v>0</v>
      </c>
      <c r="D1092" s="52">
        <v>0</v>
      </c>
      <c r="E1092" s="53"/>
    </row>
    <row r="1093" spans="1:5" ht="20.100000000000001" customHeight="1">
      <c r="A1093" s="51" t="s">
        <v>867</v>
      </c>
      <c r="B1093" s="52">
        <v>0</v>
      </c>
      <c r="C1093" s="52">
        <v>0</v>
      </c>
      <c r="D1093" s="52">
        <v>0</v>
      </c>
      <c r="E1093" s="53"/>
    </row>
    <row r="1094" spans="1:5" ht="20.100000000000001" customHeight="1">
      <c r="A1094" s="51" t="s">
        <v>868</v>
      </c>
      <c r="B1094" s="52">
        <v>0</v>
      </c>
      <c r="C1094" s="52">
        <v>0</v>
      </c>
      <c r="D1094" s="52">
        <v>0</v>
      </c>
      <c r="E1094" s="53"/>
    </row>
    <row r="1095" spans="1:5" ht="20.100000000000001" customHeight="1">
      <c r="A1095" s="51" t="s">
        <v>869</v>
      </c>
      <c r="B1095" s="52">
        <v>0</v>
      </c>
      <c r="C1095" s="52">
        <v>0</v>
      </c>
      <c r="D1095" s="52">
        <v>0</v>
      </c>
      <c r="E1095" s="53"/>
    </row>
    <row r="1096" spans="1:5" ht="20.100000000000001" customHeight="1">
      <c r="A1096" s="51" t="s">
        <v>870</v>
      </c>
      <c r="B1096" s="52">
        <f>SUM(B1097:B1102)</f>
        <v>25623</v>
      </c>
      <c r="C1096" s="52">
        <f>SUM(C1097:C1102)</f>
        <v>21082</v>
      </c>
      <c r="D1096" s="52">
        <f>SUM(D1097:D1102)</f>
        <v>15999</v>
      </c>
      <c r="E1096" s="53"/>
    </row>
    <row r="1097" spans="1:5" ht="20.100000000000001" customHeight="1">
      <c r="A1097" s="51" t="s">
        <v>40</v>
      </c>
      <c r="B1097" s="52">
        <v>732</v>
      </c>
      <c r="C1097" s="52">
        <v>858</v>
      </c>
      <c r="D1097" s="52">
        <v>323</v>
      </c>
      <c r="E1097" s="53"/>
    </row>
    <row r="1098" spans="1:5" ht="20.100000000000001" customHeight="1">
      <c r="A1098" s="51" t="s">
        <v>41</v>
      </c>
      <c r="B1098" s="52">
        <v>348</v>
      </c>
      <c r="C1098" s="52">
        <v>281</v>
      </c>
      <c r="D1098" s="52">
        <v>0</v>
      </c>
      <c r="E1098" s="53"/>
    </row>
    <row r="1099" spans="1:5" ht="20.100000000000001" customHeight="1">
      <c r="A1099" s="51" t="s">
        <v>42</v>
      </c>
      <c r="B1099" s="52">
        <v>0</v>
      </c>
      <c r="C1099" s="52">
        <v>0</v>
      </c>
      <c r="D1099" s="52">
        <v>0</v>
      </c>
      <c r="E1099" s="53"/>
    </row>
    <row r="1100" spans="1:5" ht="20.100000000000001" customHeight="1">
      <c r="A1100" s="51" t="s">
        <v>871</v>
      </c>
      <c r="B1100" s="52">
        <v>0</v>
      </c>
      <c r="C1100" s="52">
        <v>0</v>
      </c>
      <c r="D1100" s="52">
        <v>0</v>
      </c>
      <c r="E1100" s="53"/>
    </row>
    <row r="1101" spans="1:5" ht="20.100000000000001" customHeight="1">
      <c r="A1101" s="51" t="s">
        <v>872</v>
      </c>
      <c r="B1101" s="52">
        <v>196</v>
      </c>
      <c r="C1101" s="52">
        <v>196</v>
      </c>
      <c r="D1101" s="52">
        <v>751</v>
      </c>
      <c r="E1101" s="53"/>
    </row>
    <row r="1102" spans="1:5" ht="20.100000000000001" customHeight="1">
      <c r="A1102" s="51" t="s">
        <v>873</v>
      </c>
      <c r="B1102" s="52">
        <v>24347</v>
      </c>
      <c r="C1102" s="52">
        <v>19747</v>
      </c>
      <c r="D1102" s="52">
        <v>14925</v>
      </c>
      <c r="E1102" s="53"/>
    </row>
    <row r="1103" spans="1:5" ht="20.100000000000001" customHeight="1">
      <c r="A1103" s="51" t="s">
        <v>874</v>
      </c>
      <c r="B1103" s="52">
        <f>SUM(B1104:B1108)</f>
        <v>308</v>
      </c>
      <c r="C1103" s="52">
        <f>SUM(C1104:C1108)</f>
        <v>272</v>
      </c>
      <c r="D1103" s="52">
        <f>SUM(D1104:D1108)</f>
        <v>0</v>
      </c>
      <c r="E1103" s="53"/>
    </row>
    <row r="1104" spans="1:5" ht="20.100000000000001" customHeight="1">
      <c r="A1104" s="51" t="s">
        <v>875</v>
      </c>
      <c r="B1104" s="52">
        <v>0</v>
      </c>
      <c r="C1104" s="52">
        <v>0</v>
      </c>
      <c r="D1104" s="52">
        <v>0</v>
      </c>
      <c r="E1104" s="53"/>
    </row>
    <row r="1105" spans="1:5" ht="20.100000000000001" customHeight="1">
      <c r="A1105" s="51" t="s">
        <v>876</v>
      </c>
      <c r="B1105" s="52">
        <v>265</v>
      </c>
      <c r="C1105" s="52">
        <v>265</v>
      </c>
      <c r="D1105" s="52">
        <v>0</v>
      </c>
      <c r="E1105" s="53"/>
    </row>
    <row r="1106" spans="1:5" ht="20.100000000000001" customHeight="1">
      <c r="A1106" s="51" t="s">
        <v>877</v>
      </c>
      <c r="B1106" s="52">
        <v>0</v>
      </c>
      <c r="C1106" s="52">
        <v>0</v>
      </c>
      <c r="D1106" s="52">
        <v>0</v>
      </c>
      <c r="E1106" s="53"/>
    </row>
    <row r="1107" spans="1:5" ht="20.100000000000001" customHeight="1">
      <c r="A1107" s="51" t="s">
        <v>878</v>
      </c>
      <c r="B1107" s="52">
        <v>0</v>
      </c>
      <c r="C1107" s="52">
        <v>0</v>
      </c>
      <c r="D1107" s="52">
        <v>0</v>
      </c>
      <c r="E1107" s="53"/>
    </row>
    <row r="1108" spans="1:5" ht="20.100000000000001" customHeight="1">
      <c r="A1108" s="51" t="s">
        <v>879</v>
      </c>
      <c r="B1108" s="52">
        <v>43</v>
      </c>
      <c r="C1108" s="52">
        <v>7</v>
      </c>
      <c r="D1108" s="52">
        <v>0</v>
      </c>
      <c r="E1108" s="53"/>
    </row>
    <row r="1109" spans="1:5" ht="20.100000000000001" customHeight="1">
      <c r="A1109" s="51" t="s">
        <v>880</v>
      </c>
      <c r="B1109" s="52">
        <f>SUM(B1110,B1120,B1126)</f>
        <v>742</v>
      </c>
      <c r="C1109" s="52">
        <f>SUM(C1110,C1120,C1126)</f>
        <v>762</v>
      </c>
      <c r="D1109" s="52">
        <f>SUM(D1110,D1120,D1126)</f>
        <v>325</v>
      </c>
      <c r="E1109" s="53"/>
    </row>
    <row r="1110" spans="1:5" ht="20.100000000000001" customHeight="1">
      <c r="A1110" s="51" t="s">
        <v>881</v>
      </c>
      <c r="B1110" s="52">
        <f>SUM(B1111:B1119)</f>
        <v>697</v>
      </c>
      <c r="C1110" s="52">
        <f>SUM(C1111:C1119)</f>
        <v>717</v>
      </c>
      <c r="D1110" s="52">
        <f>SUM(D1111:D1119)</f>
        <v>154</v>
      </c>
      <c r="E1110" s="53"/>
    </row>
    <row r="1111" spans="1:5" ht="20.100000000000001" customHeight="1">
      <c r="A1111" s="51" t="s">
        <v>40</v>
      </c>
      <c r="B1111" s="52">
        <v>163</v>
      </c>
      <c r="C1111" s="52">
        <v>183</v>
      </c>
      <c r="D1111" s="52">
        <v>67</v>
      </c>
      <c r="E1111" s="53"/>
    </row>
    <row r="1112" spans="1:5" ht="20.100000000000001" customHeight="1">
      <c r="A1112" s="51" t="s">
        <v>41</v>
      </c>
      <c r="B1112" s="52">
        <v>0</v>
      </c>
      <c r="C1112" s="52">
        <v>0</v>
      </c>
      <c r="D1112" s="52">
        <v>0</v>
      </c>
      <c r="E1112" s="53"/>
    </row>
    <row r="1113" spans="1:5" ht="20.100000000000001" customHeight="1">
      <c r="A1113" s="51" t="s">
        <v>42</v>
      </c>
      <c r="B1113" s="52">
        <v>0</v>
      </c>
      <c r="C1113" s="52">
        <v>0</v>
      </c>
      <c r="D1113" s="52">
        <v>0</v>
      </c>
      <c r="E1113" s="53"/>
    </row>
    <row r="1114" spans="1:5" ht="20.100000000000001" customHeight="1">
      <c r="A1114" s="51" t="s">
        <v>882</v>
      </c>
      <c r="B1114" s="52">
        <v>0</v>
      </c>
      <c r="C1114" s="52">
        <v>0</v>
      </c>
      <c r="D1114" s="52">
        <v>0</v>
      </c>
      <c r="E1114" s="53"/>
    </row>
    <row r="1115" spans="1:5" ht="20.100000000000001" customHeight="1">
      <c r="A1115" s="51" t="s">
        <v>883</v>
      </c>
      <c r="B1115" s="52">
        <v>0</v>
      </c>
      <c r="C1115" s="52">
        <v>0</v>
      </c>
      <c r="D1115" s="52">
        <v>0</v>
      </c>
      <c r="E1115" s="53"/>
    </row>
    <row r="1116" spans="1:5" ht="20.100000000000001" customHeight="1">
      <c r="A1116" s="51" t="s">
        <v>884</v>
      </c>
      <c r="B1116" s="52">
        <v>0</v>
      </c>
      <c r="C1116" s="52">
        <v>0</v>
      </c>
      <c r="D1116" s="52">
        <v>0</v>
      </c>
      <c r="E1116" s="53"/>
    </row>
    <row r="1117" spans="1:5" ht="20.100000000000001" customHeight="1">
      <c r="A1117" s="51" t="s">
        <v>885</v>
      </c>
      <c r="B1117" s="52">
        <v>0</v>
      </c>
      <c r="C1117" s="52">
        <v>0</v>
      </c>
      <c r="D1117" s="52">
        <v>0</v>
      </c>
      <c r="E1117" s="53"/>
    </row>
    <row r="1118" spans="1:5" ht="20.100000000000001" customHeight="1">
      <c r="A1118" s="51" t="s">
        <v>49</v>
      </c>
      <c r="B1118" s="52">
        <v>0</v>
      </c>
      <c r="C1118" s="52">
        <v>0</v>
      </c>
      <c r="D1118" s="52">
        <v>0</v>
      </c>
      <c r="E1118" s="53"/>
    </row>
    <row r="1119" spans="1:5" ht="20.100000000000001" customHeight="1">
      <c r="A1119" s="51" t="s">
        <v>886</v>
      </c>
      <c r="B1119" s="52">
        <v>534</v>
      </c>
      <c r="C1119" s="52">
        <v>534</v>
      </c>
      <c r="D1119" s="52">
        <v>87</v>
      </c>
      <c r="E1119" s="53"/>
    </row>
    <row r="1120" spans="1:5" ht="20.100000000000001" customHeight="1">
      <c r="A1120" s="51" t="s">
        <v>887</v>
      </c>
      <c r="B1120" s="52">
        <f>SUM(B1121:B1125)</f>
        <v>45</v>
      </c>
      <c r="C1120" s="52">
        <f>SUM(C1121:C1125)</f>
        <v>45</v>
      </c>
      <c r="D1120" s="52">
        <f>SUM(D1121:D1125)</f>
        <v>21</v>
      </c>
      <c r="E1120" s="53"/>
    </row>
    <row r="1121" spans="1:5" ht="20.100000000000001" customHeight="1">
      <c r="A1121" s="51" t="s">
        <v>40</v>
      </c>
      <c r="B1121" s="52">
        <v>0</v>
      </c>
      <c r="C1121" s="52">
        <v>0</v>
      </c>
      <c r="D1121" s="52">
        <v>0</v>
      </c>
      <c r="E1121" s="53"/>
    </row>
    <row r="1122" spans="1:5" ht="20.100000000000001" customHeight="1">
      <c r="A1122" s="51" t="s">
        <v>41</v>
      </c>
      <c r="B1122" s="52">
        <v>0</v>
      </c>
      <c r="C1122" s="52">
        <v>0</v>
      </c>
      <c r="D1122" s="52">
        <v>0</v>
      </c>
      <c r="E1122" s="53"/>
    </row>
    <row r="1123" spans="1:5" ht="20.100000000000001" customHeight="1">
      <c r="A1123" s="51" t="s">
        <v>42</v>
      </c>
      <c r="B1123" s="52">
        <v>0</v>
      </c>
      <c r="C1123" s="52">
        <v>0</v>
      </c>
      <c r="D1123" s="52">
        <v>0</v>
      </c>
      <c r="E1123" s="53"/>
    </row>
    <row r="1124" spans="1:5" ht="20.100000000000001" customHeight="1">
      <c r="A1124" s="51" t="s">
        <v>888</v>
      </c>
      <c r="B1124" s="52">
        <v>0</v>
      </c>
      <c r="C1124" s="52">
        <v>0</v>
      </c>
      <c r="D1124" s="52">
        <v>0</v>
      </c>
      <c r="E1124" s="53"/>
    </row>
    <row r="1125" spans="1:5" ht="20.100000000000001" customHeight="1">
      <c r="A1125" s="51" t="s">
        <v>889</v>
      </c>
      <c r="B1125" s="52">
        <v>45</v>
      </c>
      <c r="C1125" s="52">
        <v>45</v>
      </c>
      <c r="D1125" s="52">
        <v>21</v>
      </c>
      <c r="E1125" s="53"/>
    </row>
    <row r="1126" spans="1:5" ht="20.100000000000001" customHeight="1">
      <c r="A1126" s="51" t="s">
        <v>890</v>
      </c>
      <c r="B1126" s="52">
        <f>SUM(B1127:B1128)</f>
        <v>0</v>
      </c>
      <c r="C1126" s="52">
        <f>SUM(C1127:C1128)</f>
        <v>0</v>
      </c>
      <c r="D1126" s="52">
        <f>SUM(D1127:D1128)</f>
        <v>150</v>
      </c>
      <c r="E1126" s="53"/>
    </row>
    <row r="1127" spans="1:5" ht="20.100000000000001" customHeight="1">
      <c r="A1127" s="51" t="s">
        <v>891</v>
      </c>
      <c r="B1127" s="52">
        <v>0</v>
      </c>
      <c r="C1127" s="52">
        <v>0</v>
      </c>
      <c r="D1127" s="52">
        <v>0</v>
      </c>
      <c r="E1127" s="53"/>
    </row>
    <row r="1128" spans="1:5" ht="20.100000000000001" customHeight="1">
      <c r="A1128" s="51" t="s">
        <v>892</v>
      </c>
      <c r="B1128" s="52">
        <v>0</v>
      </c>
      <c r="C1128" s="52">
        <v>0</v>
      </c>
      <c r="D1128" s="52">
        <v>150</v>
      </c>
      <c r="E1128" s="53"/>
    </row>
    <row r="1129" spans="1:5" ht="20.100000000000001" customHeight="1">
      <c r="A1129" s="51" t="s">
        <v>893</v>
      </c>
      <c r="B1129" s="52">
        <f>SUM(B1130,B1137,B1147,B1153,B1156)</f>
        <v>56</v>
      </c>
      <c r="C1129" s="52">
        <f>SUM(C1130,C1137,C1147,C1153,C1156)</f>
        <v>56</v>
      </c>
      <c r="D1129" s="52">
        <f>SUM(D1130,D1137,D1147,D1153,D1156)</f>
        <v>179</v>
      </c>
      <c r="E1129" s="53"/>
    </row>
    <row r="1130" spans="1:5" ht="20.100000000000001" customHeight="1">
      <c r="A1130" s="51" t="s">
        <v>894</v>
      </c>
      <c r="B1130" s="52">
        <f>SUM(B1131:B1136)</f>
        <v>56</v>
      </c>
      <c r="C1130" s="52">
        <f>SUM(C1131:C1136)</f>
        <v>56</v>
      </c>
      <c r="D1130" s="52">
        <f>SUM(D1131:D1136)</f>
        <v>56</v>
      </c>
      <c r="E1130" s="53"/>
    </row>
    <row r="1131" spans="1:5" ht="20.100000000000001" customHeight="1">
      <c r="A1131" s="51" t="s">
        <v>40</v>
      </c>
      <c r="B1131" s="52">
        <v>0</v>
      </c>
      <c r="C1131" s="52">
        <v>0</v>
      </c>
      <c r="D1131" s="52">
        <v>0</v>
      </c>
      <c r="E1131" s="53"/>
    </row>
    <row r="1132" spans="1:5" ht="20.100000000000001" customHeight="1">
      <c r="A1132" s="51" t="s">
        <v>41</v>
      </c>
      <c r="B1132" s="52">
        <v>56</v>
      </c>
      <c r="C1132" s="52">
        <v>56</v>
      </c>
      <c r="D1132" s="52">
        <v>56</v>
      </c>
      <c r="E1132" s="53"/>
    </row>
    <row r="1133" spans="1:5" ht="20.100000000000001" customHeight="1">
      <c r="A1133" s="51" t="s">
        <v>42</v>
      </c>
      <c r="B1133" s="52">
        <v>0</v>
      </c>
      <c r="C1133" s="52">
        <v>0</v>
      </c>
      <c r="D1133" s="52">
        <v>0</v>
      </c>
      <c r="E1133" s="53"/>
    </row>
    <row r="1134" spans="1:5" ht="20.100000000000001" customHeight="1">
      <c r="A1134" s="51" t="s">
        <v>895</v>
      </c>
      <c r="B1134" s="52">
        <v>0</v>
      </c>
      <c r="C1134" s="52">
        <v>0</v>
      </c>
      <c r="D1134" s="52">
        <v>0</v>
      </c>
      <c r="E1134" s="53"/>
    </row>
    <row r="1135" spans="1:5" ht="20.100000000000001" customHeight="1">
      <c r="A1135" s="51" t="s">
        <v>49</v>
      </c>
      <c r="B1135" s="52">
        <v>0</v>
      </c>
      <c r="C1135" s="52">
        <v>0</v>
      </c>
      <c r="D1135" s="52">
        <v>0</v>
      </c>
      <c r="E1135" s="53"/>
    </row>
    <row r="1136" spans="1:5" ht="20.100000000000001" customHeight="1">
      <c r="A1136" s="51" t="s">
        <v>896</v>
      </c>
      <c r="B1136" s="52">
        <v>0</v>
      </c>
      <c r="C1136" s="52">
        <v>0</v>
      </c>
      <c r="D1136" s="52">
        <v>0</v>
      </c>
      <c r="E1136" s="53"/>
    </row>
    <row r="1137" spans="1:5" ht="20.100000000000001" customHeight="1">
      <c r="A1137" s="51" t="s">
        <v>897</v>
      </c>
      <c r="B1137" s="52">
        <f>SUM(B1138:B1146)</f>
        <v>0</v>
      </c>
      <c r="C1137" s="52">
        <f>SUM(C1138:C1146)</f>
        <v>0</v>
      </c>
      <c r="D1137" s="52">
        <f>SUM(D1138:D1146)</f>
        <v>0</v>
      </c>
      <c r="E1137" s="53"/>
    </row>
    <row r="1138" spans="1:5" ht="20.100000000000001" customHeight="1">
      <c r="A1138" s="51" t="s">
        <v>898</v>
      </c>
      <c r="B1138" s="52">
        <v>0</v>
      </c>
      <c r="C1138" s="52">
        <v>0</v>
      </c>
      <c r="D1138" s="52">
        <v>0</v>
      </c>
      <c r="E1138" s="53"/>
    </row>
    <row r="1139" spans="1:5" ht="20.100000000000001" customHeight="1">
      <c r="A1139" s="51" t="s">
        <v>899</v>
      </c>
      <c r="B1139" s="52">
        <v>0</v>
      </c>
      <c r="C1139" s="52">
        <v>0</v>
      </c>
      <c r="D1139" s="52">
        <v>0</v>
      </c>
      <c r="E1139" s="53"/>
    </row>
    <row r="1140" spans="1:5" ht="20.100000000000001" customHeight="1">
      <c r="A1140" s="51" t="s">
        <v>900</v>
      </c>
      <c r="B1140" s="52">
        <v>0</v>
      </c>
      <c r="C1140" s="52">
        <v>0</v>
      </c>
      <c r="D1140" s="52">
        <v>0</v>
      </c>
      <c r="E1140" s="53"/>
    </row>
    <row r="1141" spans="1:5" ht="20.100000000000001" customHeight="1">
      <c r="A1141" s="51" t="s">
        <v>901</v>
      </c>
      <c r="B1141" s="52">
        <v>0</v>
      </c>
      <c r="C1141" s="52">
        <v>0</v>
      </c>
      <c r="D1141" s="52">
        <v>0</v>
      </c>
      <c r="E1141" s="53"/>
    </row>
    <row r="1142" spans="1:5" ht="20.100000000000001" customHeight="1">
      <c r="A1142" s="51" t="s">
        <v>902</v>
      </c>
      <c r="B1142" s="52">
        <v>0</v>
      </c>
      <c r="C1142" s="52">
        <v>0</v>
      </c>
      <c r="D1142" s="52">
        <v>0</v>
      </c>
      <c r="E1142" s="53"/>
    </row>
    <row r="1143" spans="1:5" ht="20.100000000000001" customHeight="1">
      <c r="A1143" s="51" t="s">
        <v>903</v>
      </c>
      <c r="B1143" s="52">
        <v>0</v>
      </c>
      <c r="C1143" s="52">
        <v>0</v>
      </c>
      <c r="D1143" s="52">
        <v>0</v>
      </c>
      <c r="E1143" s="53"/>
    </row>
    <row r="1144" spans="1:5" ht="20.100000000000001" customHeight="1">
      <c r="A1144" s="51" t="s">
        <v>904</v>
      </c>
      <c r="B1144" s="52">
        <v>0</v>
      </c>
      <c r="C1144" s="52">
        <v>0</v>
      </c>
      <c r="D1144" s="52">
        <v>0</v>
      </c>
      <c r="E1144" s="53"/>
    </row>
    <row r="1145" spans="1:5" ht="20.100000000000001" customHeight="1">
      <c r="A1145" s="51" t="s">
        <v>905</v>
      </c>
      <c r="B1145" s="52">
        <v>0</v>
      </c>
      <c r="C1145" s="52">
        <v>0</v>
      </c>
      <c r="D1145" s="52">
        <v>0</v>
      </c>
      <c r="E1145" s="53"/>
    </row>
    <row r="1146" spans="1:5" ht="20.100000000000001" customHeight="1">
      <c r="A1146" s="51" t="s">
        <v>906</v>
      </c>
      <c r="B1146" s="52">
        <v>0</v>
      </c>
      <c r="C1146" s="52">
        <v>0</v>
      </c>
      <c r="D1146" s="52">
        <v>0</v>
      </c>
      <c r="E1146" s="53"/>
    </row>
    <row r="1147" spans="1:5" ht="20.100000000000001" customHeight="1">
      <c r="A1147" s="51" t="s">
        <v>907</v>
      </c>
      <c r="B1147" s="52">
        <f>SUM(B1148:B1152)</f>
        <v>0</v>
      </c>
      <c r="C1147" s="52">
        <f>SUM(C1148:C1152)</f>
        <v>0</v>
      </c>
      <c r="D1147" s="52">
        <f>SUM(D1148:D1152)</f>
        <v>123</v>
      </c>
      <c r="E1147" s="53"/>
    </row>
    <row r="1148" spans="1:5" ht="20.100000000000001" customHeight="1">
      <c r="A1148" s="51" t="s">
        <v>908</v>
      </c>
      <c r="B1148" s="52">
        <v>0</v>
      </c>
      <c r="C1148" s="52">
        <v>0</v>
      </c>
      <c r="D1148" s="52">
        <v>0</v>
      </c>
      <c r="E1148" s="53"/>
    </row>
    <row r="1149" spans="1:5" ht="20.100000000000001" customHeight="1">
      <c r="A1149" s="51" t="s">
        <v>909</v>
      </c>
      <c r="B1149" s="52">
        <v>0</v>
      </c>
      <c r="C1149" s="52">
        <v>0</v>
      </c>
      <c r="D1149" s="52">
        <v>123</v>
      </c>
      <c r="E1149" s="53"/>
    </row>
    <row r="1150" spans="1:5" ht="20.100000000000001" customHeight="1">
      <c r="A1150" s="51" t="s">
        <v>910</v>
      </c>
      <c r="B1150" s="52">
        <v>0</v>
      </c>
      <c r="C1150" s="52">
        <v>0</v>
      </c>
      <c r="D1150" s="52">
        <v>0</v>
      </c>
      <c r="E1150" s="53"/>
    </row>
    <row r="1151" spans="1:5" ht="20.100000000000001" customHeight="1">
      <c r="A1151" s="51" t="s">
        <v>911</v>
      </c>
      <c r="B1151" s="52">
        <v>0</v>
      </c>
      <c r="C1151" s="52">
        <v>0</v>
      </c>
      <c r="D1151" s="52">
        <v>0</v>
      </c>
      <c r="E1151" s="53"/>
    </row>
    <row r="1152" spans="1:5" ht="20.100000000000001" customHeight="1">
      <c r="A1152" s="51" t="s">
        <v>912</v>
      </c>
      <c r="B1152" s="52">
        <v>0</v>
      </c>
      <c r="C1152" s="52">
        <v>0</v>
      </c>
      <c r="D1152" s="52">
        <v>0</v>
      </c>
      <c r="E1152" s="53"/>
    </row>
    <row r="1153" spans="1:5" ht="20.100000000000001" customHeight="1">
      <c r="A1153" s="51" t="s">
        <v>913</v>
      </c>
      <c r="B1153" s="52">
        <f>SUM(B1154:B1155)</f>
        <v>0</v>
      </c>
      <c r="C1153" s="52">
        <f>SUM(C1154:C1155)</f>
        <v>0</v>
      </c>
      <c r="D1153" s="52">
        <f>SUM(D1154:D1155)</f>
        <v>0</v>
      </c>
      <c r="E1153" s="53"/>
    </row>
    <row r="1154" spans="1:5" ht="20.100000000000001" customHeight="1">
      <c r="A1154" s="51" t="s">
        <v>914</v>
      </c>
      <c r="B1154" s="52">
        <v>0</v>
      </c>
      <c r="C1154" s="52">
        <v>0</v>
      </c>
      <c r="D1154" s="52">
        <v>0</v>
      </c>
      <c r="E1154" s="53"/>
    </row>
    <row r="1155" spans="1:5" ht="20.100000000000001" customHeight="1">
      <c r="A1155" s="51" t="s">
        <v>915</v>
      </c>
      <c r="B1155" s="52">
        <v>0</v>
      </c>
      <c r="C1155" s="52">
        <v>0</v>
      </c>
      <c r="D1155" s="52">
        <v>0</v>
      </c>
      <c r="E1155" s="53"/>
    </row>
    <row r="1156" spans="1:5" ht="20.100000000000001" customHeight="1">
      <c r="A1156" s="51" t="s">
        <v>916</v>
      </c>
      <c r="B1156" s="52">
        <f>B1157</f>
        <v>0</v>
      </c>
      <c r="C1156" s="52">
        <f>C1157</f>
        <v>0</v>
      </c>
      <c r="D1156" s="52">
        <f>D1157</f>
        <v>0</v>
      </c>
      <c r="E1156" s="53"/>
    </row>
    <row r="1157" spans="1:5" ht="20.100000000000001" customHeight="1">
      <c r="A1157" s="51" t="s">
        <v>917</v>
      </c>
      <c r="B1157" s="52">
        <v>0</v>
      </c>
      <c r="C1157" s="52">
        <v>0</v>
      </c>
      <c r="D1157" s="52">
        <v>0</v>
      </c>
      <c r="E1157" s="53"/>
    </row>
    <row r="1158" spans="1:5" ht="20.100000000000001" customHeight="1">
      <c r="A1158" s="51" t="s">
        <v>918</v>
      </c>
      <c r="B1158" s="52">
        <f>SUM(B1159:B1167)</f>
        <v>0</v>
      </c>
      <c r="C1158" s="52">
        <f>SUM(C1159:C1167)</f>
        <v>0</v>
      </c>
      <c r="D1158" s="52">
        <f>SUM(D1159:D1167)</f>
        <v>0</v>
      </c>
      <c r="E1158" s="53"/>
    </row>
    <row r="1159" spans="1:5" ht="20.100000000000001" customHeight="1">
      <c r="A1159" s="51" t="s">
        <v>919</v>
      </c>
      <c r="B1159" s="52">
        <v>0</v>
      </c>
      <c r="C1159" s="52">
        <v>0</v>
      </c>
      <c r="D1159" s="52">
        <v>0</v>
      </c>
      <c r="E1159" s="53"/>
    </row>
    <row r="1160" spans="1:5" ht="20.100000000000001" customHeight="1">
      <c r="A1160" s="51" t="s">
        <v>920</v>
      </c>
      <c r="B1160" s="52">
        <v>0</v>
      </c>
      <c r="C1160" s="52">
        <v>0</v>
      </c>
      <c r="D1160" s="52">
        <v>0</v>
      </c>
      <c r="E1160" s="53"/>
    </row>
    <row r="1161" spans="1:5" ht="20.100000000000001" customHeight="1">
      <c r="A1161" s="51" t="s">
        <v>921</v>
      </c>
      <c r="B1161" s="52">
        <v>0</v>
      </c>
      <c r="C1161" s="52">
        <v>0</v>
      </c>
      <c r="D1161" s="52">
        <v>0</v>
      </c>
      <c r="E1161" s="53"/>
    </row>
    <row r="1162" spans="1:5" ht="20.100000000000001" customHeight="1">
      <c r="A1162" s="51" t="s">
        <v>922</v>
      </c>
      <c r="B1162" s="52">
        <v>0</v>
      </c>
      <c r="C1162" s="52">
        <v>0</v>
      </c>
      <c r="D1162" s="52">
        <v>0</v>
      </c>
      <c r="E1162" s="53"/>
    </row>
    <row r="1163" spans="1:5" ht="20.100000000000001" customHeight="1">
      <c r="A1163" s="51" t="s">
        <v>923</v>
      </c>
      <c r="B1163" s="52">
        <v>0</v>
      </c>
      <c r="C1163" s="52">
        <v>0</v>
      </c>
      <c r="D1163" s="52">
        <v>0</v>
      </c>
      <c r="E1163" s="53"/>
    </row>
    <row r="1164" spans="1:5" ht="20.100000000000001" customHeight="1">
      <c r="A1164" s="51" t="s">
        <v>676</v>
      </c>
      <c r="B1164" s="52">
        <v>0</v>
      </c>
      <c r="C1164" s="52">
        <v>0</v>
      </c>
      <c r="D1164" s="52">
        <v>0</v>
      </c>
      <c r="E1164" s="53"/>
    </row>
    <row r="1165" spans="1:5" ht="20.100000000000001" customHeight="1">
      <c r="A1165" s="51" t="s">
        <v>924</v>
      </c>
      <c r="B1165" s="52">
        <v>0</v>
      </c>
      <c r="C1165" s="52">
        <v>0</v>
      </c>
      <c r="D1165" s="52">
        <v>0</v>
      </c>
      <c r="E1165" s="53"/>
    </row>
    <row r="1166" spans="1:5" ht="20.100000000000001" customHeight="1">
      <c r="A1166" s="51" t="s">
        <v>925</v>
      </c>
      <c r="B1166" s="52">
        <v>0</v>
      </c>
      <c r="C1166" s="52">
        <v>0</v>
      </c>
      <c r="D1166" s="52">
        <v>0</v>
      </c>
      <c r="E1166" s="53"/>
    </row>
    <row r="1167" spans="1:5" ht="20.100000000000001" customHeight="1">
      <c r="A1167" s="51" t="s">
        <v>926</v>
      </c>
      <c r="B1167" s="52">
        <v>0</v>
      </c>
      <c r="C1167" s="52">
        <v>0</v>
      </c>
      <c r="D1167" s="52">
        <v>0</v>
      </c>
      <c r="E1167" s="53"/>
    </row>
    <row r="1168" spans="1:5" ht="20.100000000000001" customHeight="1">
      <c r="A1168" s="51" t="s">
        <v>927</v>
      </c>
      <c r="B1168" s="52">
        <f>SUM(B1169,B1188,B1207,B1216,B1231)</f>
        <v>7397</v>
      </c>
      <c r="C1168" s="52">
        <f>SUM(C1169,C1188,C1207,C1216,C1231)</f>
        <v>7107</v>
      </c>
      <c r="D1168" s="52">
        <f>SUM(D1169,D1188,D1207,D1216,D1231)</f>
        <v>6982</v>
      </c>
      <c r="E1168" s="53"/>
    </row>
    <row r="1169" spans="1:5" ht="20.100000000000001" customHeight="1">
      <c r="A1169" s="51" t="s">
        <v>928</v>
      </c>
      <c r="B1169" s="52">
        <f>SUM(B1170:B1187)</f>
        <v>7344</v>
      </c>
      <c r="C1169" s="52">
        <f>SUM(C1170:C1187)</f>
        <v>7044</v>
      </c>
      <c r="D1169" s="52">
        <f>SUM(D1170:D1187)</f>
        <v>6936</v>
      </c>
      <c r="E1169" s="53"/>
    </row>
    <row r="1170" spans="1:5" ht="20.100000000000001" customHeight="1">
      <c r="A1170" s="51" t="s">
        <v>40</v>
      </c>
      <c r="B1170" s="52">
        <v>1833</v>
      </c>
      <c r="C1170" s="52">
        <v>2633</v>
      </c>
      <c r="D1170" s="52">
        <v>962</v>
      </c>
      <c r="E1170" s="53"/>
    </row>
    <row r="1171" spans="1:5" ht="20.100000000000001" customHeight="1">
      <c r="A1171" s="51" t="s">
        <v>41</v>
      </c>
      <c r="B1171" s="52">
        <v>0</v>
      </c>
      <c r="C1171" s="52">
        <v>0</v>
      </c>
      <c r="D1171" s="52">
        <v>0</v>
      </c>
      <c r="E1171" s="53"/>
    </row>
    <row r="1172" spans="1:5" ht="20.100000000000001" customHeight="1">
      <c r="A1172" s="51" t="s">
        <v>42</v>
      </c>
      <c r="B1172" s="52">
        <v>0</v>
      </c>
      <c r="C1172" s="52">
        <v>0</v>
      </c>
      <c r="D1172" s="52">
        <v>0</v>
      </c>
      <c r="E1172" s="53"/>
    </row>
    <row r="1173" spans="1:5" ht="20.100000000000001" customHeight="1">
      <c r="A1173" s="51" t="s">
        <v>929</v>
      </c>
      <c r="B1173" s="52">
        <v>132</v>
      </c>
      <c r="C1173" s="52">
        <v>132</v>
      </c>
      <c r="D1173" s="52">
        <v>98</v>
      </c>
      <c r="E1173" s="53"/>
    </row>
    <row r="1174" spans="1:5" ht="20.100000000000001" customHeight="1">
      <c r="A1174" s="51" t="s">
        <v>930</v>
      </c>
      <c r="B1174" s="52">
        <v>0</v>
      </c>
      <c r="C1174" s="52">
        <v>0</v>
      </c>
      <c r="D1174" s="52">
        <v>0</v>
      </c>
      <c r="E1174" s="53"/>
    </row>
    <row r="1175" spans="1:5" ht="20.100000000000001" customHeight="1">
      <c r="A1175" s="51" t="s">
        <v>931</v>
      </c>
      <c r="B1175" s="52">
        <v>0</v>
      </c>
      <c r="C1175" s="52">
        <v>0</v>
      </c>
      <c r="D1175" s="52">
        <v>171</v>
      </c>
      <c r="E1175" s="53"/>
    </row>
    <row r="1176" spans="1:5" ht="20.100000000000001" customHeight="1">
      <c r="A1176" s="51" t="s">
        <v>932</v>
      </c>
      <c r="B1176" s="52">
        <v>0</v>
      </c>
      <c r="C1176" s="52">
        <v>0</v>
      </c>
      <c r="D1176" s="52">
        <v>0</v>
      </c>
      <c r="E1176" s="53"/>
    </row>
    <row r="1177" spans="1:5" ht="20.100000000000001" customHeight="1">
      <c r="A1177" s="51" t="s">
        <v>933</v>
      </c>
      <c r="B1177" s="52">
        <v>0</v>
      </c>
      <c r="C1177" s="52">
        <v>0</v>
      </c>
      <c r="D1177" s="52">
        <v>0</v>
      </c>
      <c r="E1177" s="53"/>
    </row>
    <row r="1178" spans="1:5" ht="20.100000000000001" customHeight="1">
      <c r="A1178" s="51" t="s">
        <v>934</v>
      </c>
      <c r="B1178" s="52">
        <v>0</v>
      </c>
      <c r="C1178" s="52">
        <v>0</v>
      </c>
      <c r="D1178" s="52">
        <v>0</v>
      </c>
      <c r="E1178" s="53"/>
    </row>
    <row r="1179" spans="1:5" ht="20.100000000000001" customHeight="1">
      <c r="A1179" s="51" t="s">
        <v>935</v>
      </c>
      <c r="B1179" s="52">
        <v>4639</v>
      </c>
      <c r="C1179" s="52">
        <v>739</v>
      </c>
      <c r="D1179" s="52">
        <v>0</v>
      </c>
      <c r="E1179" s="53"/>
    </row>
    <row r="1180" spans="1:5" ht="20.100000000000001" customHeight="1">
      <c r="A1180" s="51" t="s">
        <v>936</v>
      </c>
      <c r="B1180" s="52">
        <v>0</v>
      </c>
      <c r="C1180" s="52">
        <v>0</v>
      </c>
      <c r="D1180" s="52">
        <v>0</v>
      </c>
      <c r="E1180" s="53"/>
    </row>
    <row r="1181" spans="1:5" ht="20.100000000000001" customHeight="1">
      <c r="A1181" s="51" t="s">
        <v>937</v>
      </c>
      <c r="B1181" s="52">
        <v>0</v>
      </c>
      <c r="C1181" s="52">
        <v>0</v>
      </c>
      <c r="D1181" s="52">
        <v>0</v>
      </c>
      <c r="E1181" s="53"/>
    </row>
    <row r="1182" spans="1:5" ht="20.100000000000001" customHeight="1">
      <c r="A1182" s="51" t="s">
        <v>938</v>
      </c>
      <c r="B1182" s="52">
        <v>0</v>
      </c>
      <c r="C1182" s="52">
        <v>0</v>
      </c>
      <c r="D1182" s="52">
        <v>0</v>
      </c>
      <c r="E1182" s="53"/>
    </row>
    <row r="1183" spans="1:5" ht="20.100000000000001" customHeight="1">
      <c r="A1183" s="51" t="s">
        <v>939</v>
      </c>
      <c r="B1183" s="52">
        <v>0</v>
      </c>
      <c r="C1183" s="52">
        <v>0</v>
      </c>
      <c r="D1183" s="52">
        <v>0</v>
      </c>
      <c r="E1183" s="53"/>
    </row>
    <row r="1184" spans="1:5" ht="20.100000000000001" customHeight="1">
      <c r="A1184" s="51" t="s">
        <v>940</v>
      </c>
      <c r="B1184" s="52">
        <v>0</v>
      </c>
      <c r="C1184" s="52">
        <v>0</v>
      </c>
      <c r="D1184" s="52">
        <v>0</v>
      </c>
      <c r="E1184" s="53"/>
    </row>
    <row r="1185" spans="1:5" ht="20.100000000000001" customHeight="1">
      <c r="A1185" s="51" t="s">
        <v>941</v>
      </c>
      <c r="B1185" s="52">
        <v>0</v>
      </c>
      <c r="C1185" s="52">
        <v>0</v>
      </c>
      <c r="D1185" s="52">
        <v>0</v>
      </c>
      <c r="E1185" s="53"/>
    </row>
    <row r="1186" spans="1:5" ht="20.100000000000001" customHeight="1">
      <c r="A1186" s="51" t="s">
        <v>49</v>
      </c>
      <c r="B1186" s="52">
        <v>0</v>
      </c>
      <c r="C1186" s="52">
        <v>0</v>
      </c>
      <c r="D1186" s="52">
        <v>1534</v>
      </c>
      <c r="E1186" s="53"/>
    </row>
    <row r="1187" spans="1:5" ht="20.100000000000001" customHeight="1">
      <c r="A1187" s="51" t="s">
        <v>942</v>
      </c>
      <c r="B1187" s="52">
        <v>740</v>
      </c>
      <c r="C1187" s="52">
        <v>3540</v>
      </c>
      <c r="D1187" s="52">
        <v>4171</v>
      </c>
      <c r="E1187" s="53"/>
    </row>
    <row r="1188" spans="1:5" ht="20.100000000000001" customHeight="1">
      <c r="A1188" s="51" t="s">
        <v>943</v>
      </c>
      <c r="B1188" s="52">
        <f>SUM(B1189:B1206)</f>
        <v>0</v>
      </c>
      <c r="C1188" s="52">
        <f>SUM(C1189:C1206)</f>
        <v>0</v>
      </c>
      <c r="D1188" s="52">
        <f>SUM(D1189:D1206)</f>
        <v>0</v>
      </c>
      <c r="E1188" s="53"/>
    </row>
    <row r="1189" spans="1:5" ht="20.100000000000001" customHeight="1">
      <c r="A1189" s="51" t="s">
        <v>40</v>
      </c>
      <c r="B1189" s="52">
        <v>0</v>
      </c>
      <c r="C1189" s="52">
        <v>0</v>
      </c>
      <c r="D1189" s="52">
        <v>0</v>
      </c>
      <c r="E1189" s="53"/>
    </row>
    <row r="1190" spans="1:5" ht="20.100000000000001" customHeight="1">
      <c r="A1190" s="51" t="s">
        <v>41</v>
      </c>
      <c r="B1190" s="52">
        <v>0</v>
      </c>
      <c r="C1190" s="52">
        <v>0</v>
      </c>
      <c r="D1190" s="52">
        <v>0</v>
      </c>
      <c r="E1190" s="53"/>
    </row>
    <row r="1191" spans="1:5" ht="20.100000000000001" customHeight="1">
      <c r="A1191" s="51" t="s">
        <v>42</v>
      </c>
      <c r="B1191" s="52">
        <v>0</v>
      </c>
      <c r="C1191" s="52">
        <v>0</v>
      </c>
      <c r="D1191" s="52">
        <v>0</v>
      </c>
      <c r="E1191" s="53"/>
    </row>
    <row r="1192" spans="1:5" ht="20.100000000000001" customHeight="1">
      <c r="A1192" s="51" t="s">
        <v>944</v>
      </c>
      <c r="B1192" s="52">
        <v>0</v>
      </c>
      <c r="C1192" s="52">
        <v>0</v>
      </c>
      <c r="D1192" s="52">
        <v>0</v>
      </c>
      <c r="E1192" s="53"/>
    </row>
    <row r="1193" spans="1:5" ht="20.100000000000001" customHeight="1">
      <c r="A1193" s="51" t="s">
        <v>945</v>
      </c>
      <c r="B1193" s="52">
        <v>0</v>
      </c>
      <c r="C1193" s="52">
        <v>0</v>
      </c>
      <c r="D1193" s="52">
        <v>0</v>
      </c>
      <c r="E1193" s="53"/>
    </row>
    <row r="1194" spans="1:5" ht="20.100000000000001" customHeight="1">
      <c r="A1194" s="51" t="s">
        <v>946</v>
      </c>
      <c r="B1194" s="52">
        <v>0</v>
      </c>
      <c r="C1194" s="52">
        <v>0</v>
      </c>
      <c r="D1194" s="52">
        <v>0</v>
      </c>
      <c r="E1194" s="53"/>
    </row>
    <row r="1195" spans="1:5" ht="20.100000000000001" customHeight="1">
      <c r="A1195" s="51" t="s">
        <v>947</v>
      </c>
      <c r="B1195" s="52">
        <v>0</v>
      </c>
      <c r="C1195" s="52">
        <v>0</v>
      </c>
      <c r="D1195" s="52">
        <v>0</v>
      </c>
      <c r="E1195" s="53"/>
    </row>
    <row r="1196" spans="1:5" ht="20.100000000000001" customHeight="1">
      <c r="A1196" s="51" t="s">
        <v>948</v>
      </c>
      <c r="B1196" s="52">
        <v>0</v>
      </c>
      <c r="C1196" s="52">
        <v>0</v>
      </c>
      <c r="D1196" s="52">
        <v>0</v>
      </c>
      <c r="E1196" s="53"/>
    </row>
    <row r="1197" spans="1:5" ht="20.100000000000001" customHeight="1">
      <c r="A1197" s="51" t="s">
        <v>949</v>
      </c>
      <c r="B1197" s="52">
        <v>0</v>
      </c>
      <c r="C1197" s="52">
        <v>0</v>
      </c>
      <c r="D1197" s="52">
        <v>0</v>
      </c>
      <c r="E1197" s="53"/>
    </row>
    <row r="1198" spans="1:5" ht="20.100000000000001" customHeight="1">
      <c r="A1198" s="51" t="s">
        <v>950</v>
      </c>
      <c r="B1198" s="52">
        <v>0</v>
      </c>
      <c r="C1198" s="52">
        <v>0</v>
      </c>
      <c r="D1198" s="52">
        <v>0</v>
      </c>
      <c r="E1198" s="53"/>
    </row>
    <row r="1199" spans="1:5" ht="20.100000000000001" customHeight="1">
      <c r="A1199" s="51" t="s">
        <v>951</v>
      </c>
      <c r="B1199" s="52">
        <v>0</v>
      </c>
      <c r="C1199" s="52">
        <v>0</v>
      </c>
      <c r="D1199" s="52">
        <v>0</v>
      </c>
      <c r="E1199" s="53"/>
    </row>
    <row r="1200" spans="1:5" ht="20.100000000000001" customHeight="1">
      <c r="A1200" s="51" t="s">
        <v>952</v>
      </c>
      <c r="B1200" s="52">
        <v>0</v>
      </c>
      <c r="C1200" s="52">
        <v>0</v>
      </c>
      <c r="D1200" s="52">
        <v>0</v>
      </c>
      <c r="E1200" s="53"/>
    </row>
    <row r="1201" spans="1:5" ht="20.100000000000001" customHeight="1">
      <c r="A1201" s="51" t="s">
        <v>953</v>
      </c>
      <c r="B1201" s="52">
        <v>0</v>
      </c>
      <c r="C1201" s="52">
        <v>0</v>
      </c>
      <c r="D1201" s="52">
        <v>0</v>
      </c>
      <c r="E1201" s="53"/>
    </row>
    <row r="1202" spans="1:5" ht="20.100000000000001" customHeight="1">
      <c r="A1202" s="51" t="s">
        <v>954</v>
      </c>
      <c r="B1202" s="52">
        <v>0</v>
      </c>
      <c r="C1202" s="52">
        <v>0</v>
      </c>
      <c r="D1202" s="52">
        <v>0</v>
      </c>
      <c r="E1202" s="53"/>
    </row>
    <row r="1203" spans="1:5" ht="20.100000000000001" customHeight="1">
      <c r="A1203" s="51" t="s">
        <v>955</v>
      </c>
      <c r="B1203" s="52">
        <v>0</v>
      </c>
      <c r="C1203" s="52">
        <v>0</v>
      </c>
      <c r="D1203" s="52">
        <v>0</v>
      </c>
      <c r="E1203" s="53"/>
    </row>
    <row r="1204" spans="1:5" ht="20.100000000000001" customHeight="1">
      <c r="A1204" s="51" t="s">
        <v>956</v>
      </c>
      <c r="B1204" s="52">
        <v>0</v>
      </c>
      <c r="C1204" s="52">
        <v>0</v>
      </c>
      <c r="D1204" s="52">
        <v>0</v>
      </c>
      <c r="E1204" s="53"/>
    </row>
    <row r="1205" spans="1:5" ht="20.100000000000001" customHeight="1">
      <c r="A1205" s="51" t="s">
        <v>49</v>
      </c>
      <c r="B1205" s="52">
        <v>0</v>
      </c>
      <c r="C1205" s="52">
        <v>0</v>
      </c>
      <c r="D1205" s="52">
        <v>0</v>
      </c>
      <c r="E1205" s="53"/>
    </row>
    <row r="1206" spans="1:5" ht="20.100000000000001" customHeight="1">
      <c r="A1206" s="51" t="s">
        <v>957</v>
      </c>
      <c r="B1206" s="52">
        <v>0</v>
      </c>
      <c r="C1206" s="52">
        <v>0</v>
      </c>
      <c r="D1206" s="52">
        <v>0</v>
      </c>
      <c r="E1206" s="53"/>
    </row>
    <row r="1207" spans="1:5" ht="20.100000000000001" customHeight="1">
      <c r="A1207" s="51" t="s">
        <v>958</v>
      </c>
      <c r="B1207" s="52">
        <f>SUM(B1208:B1215)</f>
        <v>0</v>
      </c>
      <c r="C1207" s="52">
        <f>SUM(C1208:C1215)</f>
        <v>0</v>
      </c>
      <c r="D1207" s="52">
        <f>SUM(D1208:D1215)</f>
        <v>0</v>
      </c>
      <c r="E1207" s="53"/>
    </row>
    <row r="1208" spans="1:5" ht="20.100000000000001" customHeight="1">
      <c r="A1208" s="51" t="s">
        <v>40</v>
      </c>
      <c r="B1208" s="52">
        <v>0</v>
      </c>
      <c r="C1208" s="52">
        <v>0</v>
      </c>
      <c r="D1208" s="52">
        <v>0</v>
      </c>
      <c r="E1208" s="53"/>
    </row>
    <row r="1209" spans="1:5" ht="20.100000000000001" customHeight="1">
      <c r="A1209" s="51" t="s">
        <v>41</v>
      </c>
      <c r="B1209" s="52">
        <v>0</v>
      </c>
      <c r="C1209" s="52">
        <v>0</v>
      </c>
      <c r="D1209" s="52">
        <v>0</v>
      </c>
      <c r="E1209" s="53"/>
    </row>
    <row r="1210" spans="1:5" ht="20.100000000000001" customHeight="1">
      <c r="A1210" s="51" t="s">
        <v>42</v>
      </c>
      <c r="B1210" s="52">
        <v>0</v>
      </c>
      <c r="C1210" s="52">
        <v>0</v>
      </c>
      <c r="D1210" s="52">
        <v>0</v>
      </c>
      <c r="E1210" s="53"/>
    </row>
    <row r="1211" spans="1:5" ht="20.100000000000001" customHeight="1">
      <c r="A1211" s="51" t="s">
        <v>959</v>
      </c>
      <c r="B1211" s="52">
        <v>0</v>
      </c>
      <c r="C1211" s="52">
        <v>0</v>
      </c>
      <c r="D1211" s="52">
        <v>0</v>
      </c>
      <c r="E1211" s="53"/>
    </row>
    <row r="1212" spans="1:5" ht="20.100000000000001" customHeight="1">
      <c r="A1212" s="51" t="s">
        <v>960</v>
      </c>
      <c r="B1212" s="52">
        <v>0</v>
      </c>
      <c r="C1212" s="52">
        <v>0</v>
      </c>
      <c r="D1212" s="52">
        <v>0</v>
      </c>
      <c r="E1212" s="53"/>
    </row>
    <row r="1213" spans="1:5" ht="20.100000000000001" customHeight="1">
      <c r="A1213" s="51" t="s">
        <v>961</v>
      </c>
      <c r="B1213" s="52">
        <v>0</v>
      </c>
      <c r="C1213" s="52">
        <v>0</v>
      </c>
      <c r="D1213" s="52">
        <v>0</v>
      </c>
      <c r="E1213" s="53"/>
    </row>
    <row r="1214" spans="1:5" ht="20.100000000000001" customHeight="1">
      <c r="A1214" s="51" t="s">
        <v>49</v>
      </c>
      <c r="B1214" s="52">
        <v>0</v>
      </c>
      <c r="C1214" s="52">
        <v>0</v>
      </c>
      <c r="D1214" s="52">
        <v>0</v>
      </c>
      <c r="E1214" s="53"/>
    </row>
    <row r="1215" spans="1:5" ht="20.100000000000001" customHeight="1">
      <c r="A1215" s="51" t="s">
        <v>962</v>
      </c>
      <c r="B1215" s="52">
        <v>0</v>
      </c>
      <c r="C1215" s="52">
        <v>0</v>
      </c>
      <c r="D1215" s="52">
        <v>0</v>
      </c>
      <c r="E1215" s="53"/>
    </row>
    <row r="1216" spans="1:5" ht="20.100000000000001" customHeight="1">
      <c r="A1216" s="51" t="s">
        <v>963</v>
      </c>
      <c r="B1216" s="52">
        <f>SUM(B1217:B1230)</f>
        <v>53</v>
      </c>
      <c r="C1216" s="52">
        <f>SUM(C1217:C1230)</f>
        <v>63</v>
      </c>
      <c r="D1216" s="52">
        <f>SUM(D1217:D1230)</f>
        <v>46</v>
      </c>
      <c r="E1216" s="53"/>
    </row>
    <row r="1217" spans="1:5" ht="20.100000000000001" customHeight="1">
      <c r="A1217" s="51" t="s">
        <v>40</v>
      </c>
      <c r="B1217" s="52">
        <v>23</v>
      </c>
      <c r="C1217" s="52">
        <v>33</v>
      </c>
      <c r="D1217" s="52">
        <v>0</v>
      </c>
      <c r="E1217" s="53"/>
    </row>
    <row r="1218" spans="1:5" ht="20.100000000000001" customHeight="1">
      <c r="A1218" s="51" t="s">
        <v>41</v>
      </c>
      <c r="B1218" s="52">
        <v>30</v>
      </c>
      <c r="C1218" s="52">
        <v>30</v>
      </c>
      <c r="D1218" s="52">
        <v>0</v>
      </c>
      <c r="E1218" s="53"/>
    </row>
    <row r="1219" spans="1:5" ht="20.100000000000001" customHeight="1">
      <c r="A1219" s="51" t="s">
        <v>42</v>
      </c>
      <c r="B1219" s="52">
        <v>0</v>
      </c>
      <c r="C1219" s="52">
        <v>0</v>
      </c>
      <c r="D1219" s="52">
        <v>0</v>
      </c>
      <c r="E1219" s="53"/>
    </row>
    <row r="1220" spans="1:5" ht="20.100000000000001" customHeight="1">
      <c r="A1220" s="51" t="s">
        <v>964</v>
      </c>
      <c r="B1220" s="52">
        <v>0</v>
      </c>
      <c r="C1220" s="52">
        <v>0</v>
      </c>
      <c r="D1220" s="52">
        <v>0</v>
      </c>
      <c r="E1220" s="53"/>
    </row>
    <row r="1221" spans="1:5" ht="20.100000000000001" customHeight="1">
      <c r="A1221" s="51" t="s">
        <v>965</v>
      </c>
      <c r="B1221" s="52">
        <v>0</v>
      </c>
      <c r="C1221" s="52">
        <v>0</v>
      </c>
      <c r="D1221" s="52">
        <v>0</v>
      </c>
      <c r="E1221" s="53"/>
    </row>
    <row r="1222" spans="1:5" ht="20.100000000000001" customHeight="1">
      <c r="A1222" s="51" t="s">
        <v>966</v>
      </c>
      <c r="B1222" s="52">
        <v>0</v>
      </c>
      <c r="C1222" s="52">
        <v>0</v>
      </c>
      <c r="D1222" s="52">
        <v>0</v>
      </c>
      <c r="E1222" s="53"/>
    </row>
    <row r="1223" spans="1:5" ht="20.100000000000001" customHeight="1">
      <c r="A1223" s="51" t="s">
        <v>967</v>
      </c>
      <c r="B1223" s="52">
        <v>0</v>
      </c>
      <c r="C1223" s="52">
        <v>0</v>
      </c>
      <c r="D1223" s="52">
        <v>0</v>
      </c>
      <c r="E1223" s="53"/>
    </row>
    <row r="1224" spans="1:5" ht="20.100000000000001" customHeight="1">
      <c r="A1224" s="51" t="s">
        <v>968</v>
      </c>
      <c r="B1224" s="52">
        <v>0</v>
      </c>
      <c r="C1224" s="52">
        <v>0</v>
      </c>
      <c r="D1224" s="52">
        <v>40</v>
      </c>
      <c r="E1224" s="53"/>
    </row>
    <row r="1225" spans="1:5" ht="20.100000000000001" customHeight="1">
      <c r="A1225" s="51" t="s">
        <v>969</v>
      </c>
      <c r="B1225" s="52">
        <v>0</v>
      </c>
      <c r="C1225" s="52">
        <v>0</v>
      </c>
      <c r="D1225" s="52">
        <v>0</v>
      </c>
      <c r="E1225" s="53"/>
    </row>
    <row r="1226" spans="1:5" ht="20.100000000000001" customHeight="1">
      <c r="A1226" s="51" t="s">
        <v>970</v>
      </c>
      <c r="B1226" s="52">
        <v>0</v>
      </c>
      <c r="C1226" s="52">
        <v>0</v>
      </c>
      <c r="D1226" s="52">
        <v>0</v>
      </c>
      <c r="E1226" s="53"/>
    </row>
    <row r="1227" spans="1:5" ht="20.100000000000001" customHeight="1">
      <c r="A1227" s="51" t="s">
        <v>971</v>
      </c>
      <c r="B1227" s="52">
        <v>0</v>
      </c>
      <c r="C1227" s="52">
        <v>0</v>
      </c>
      <c r="D1227" s="52">
        <v>0</v>
      </c>
      <c r="E1227" s="53"/>
    </row>
    <row r="1228" spans="1:5" ht="20.100000000000001" customHeight="1">
      <c r="A1228" s="51" t="s">
        <v>972</v>
      </c>
      <c r="B1228" s="52">
        <v>0</v>
      </c>
      <c r="C1228" s="52">
        <v>0</v>
      </c>
      <c r="D1228" s="52">
        <v>0</v>
      </c>
      <c r="E1228" s="53"/>
    </row>
    <row r="1229" spans="1:5" ht="20.100000000000001" customHeight="1">
      <c r="A1229" s="51" t="s">
        <v>973</v>
      </c>
      <c r="B1229" s="52">
        <v>0</v>
      </c>
      <c r="C1229" s="52">
        <v>0</v>
      </c>
      <c r="D1229" s="52">
        <v>0</v>
      </c>
      <c r="E1229" s="53"/>
    </row>
    <row r="1230" spans="1:5" ht="20.100000000000001" customHeight="1">
      <c r="A1230" s="51" t="s">
        <v>974</v>
      </c>
      <c r="B1230" s="52">
        <v>0</v>
      </c>
      <c r="C1230" s="52">
        <v>0</v>
      </c>
      <c r="D1230" s="52">
        <v>6</v>
      </c>
      <c r="E1230" s="53"/>
    </row>
    <row r="1231" spans="1:5" ht="20.100000000000001" customHeight="1">
      <c r="A1231" s="51" t="s">
        <v>975</v>
      </c>
      <c r="B1231" s="52">
        <f>B1232</f>
        <v>0</v>
      </c>
      <c r="C1231" s="52">
        <f>C1232</f>
        <v>0</v>
      </c>
      <c r="D1231" s="52">
        <f>D1232</f>
        <v>0</v>
      </c>
      <c r="E1231" s="53"/>
    </row>
    <row r="1232" spans="1:5" ht="20.100000000000001" customHeight="1">
      <c r="A1232" s="51" t="s">
        <v>976</v>
      </c>
      <c r="B1232" s="52">
        <v>0</v>
      </c>
      <c r="C1232" s="52">
        <v>0</v>
      </c>
      <c r="D1232" s="52">
        <v>0</v>
      </c>
      <c r="E1232" s="53"/>
    </row>
    <row r="1233" spans="1:5" ht="20.100000000000001" customHeight="1">
      <c r="A1233" s="51" t="s">
        <v>977</v>
      </c>
      <c r="B1233" s="52">
        <f>SUM(B1234,B1243,B1247)</f>
        <v>8448</v>
      </c>
      <c r="C1233" s="52">
        <f>SUM(C1234,C1243,C1247)</f>
        <v>8348</v>
      </c>
      <c r="D1233" s="52">
        <f>SUM(D1234,D1243,D1247)</f>
        <v>10474</v>
      </c>
      <c r="E1233" s="53"/>
    </row>
    <row r="1234" spans="1:5" ht="20.100000000000001" customHeight="1">
      <c r="A1234" s="51" t="s">
        <v>978</v>
      </c>
      <c r="B1234" s="52">
        <f>SUM(B1235:B1242)</f>
        <v>931</v>
      </c>
      <c r="C1234" s="52">
        <f>SUM(C1235:C1242)</f>
        <v>931</v>
      </c>
      <c r="D1234" s="52">
        <f>SUM(D1235:D1242)</f>
        <v>3633</v>
      </c>
      <c r="E1234" s="53"/>
    </row>
    <row r="1235" spans="1:5" ht="20.100000000000001" customHeight="1">
      <c r="A1235" s="51" t="s">
        <v>979</v>
      </c>
      <c r="B1235" s="52">
        <v>0</v>
      </c>
      <c r="C1235" s="52">
        <v>0</v>
      </c>
      <c r="D1235" s="52">
        <v>0</v>
      </c>
      <c r="E1235" s="53"/>
    </row>
    <row r="1236" spans="1:5" ht="20.100000000000001" customHeight="1">
      <c r="A1236" s="51" t="s">
        <v>980</v>
      </c>
      <c r="B1236" s="52">
        <v>0</v>
      </c>
      <c r="C1236" s="52">
        <v>0</v>
      </c>
      <c r="D1236" s="52">
        <v>0</v>
      </c>
      <c r="E1236" s="53"/>
    </row>
    <row r="1237" spans="1:5" ht="20.100000000000001" customHeight="1">
      <c r="A1237" s="51" t="s">
        <v>981</v>
      </c>
      <c r="B1237" s="52">
        <v>0</v>
      </c>
      <c r="C1237" s="52">
        <v>0</v>
      </c>
      <c r="D1237" s="52">
        <v>360</v>
      </c>
      <c r="E1237" s="53"/>
    </row>
    <row r="1238" spans="1:5" ht="20.100000000000001" customHeight="1">
      <c r="A1238" s="51" t="s">
        <v>982</v>
      </c>
      <c r="B1238" s="52">
        <v>0</v>
      </c>
      <c r="C1238" s="52">
        <v>0</v>
      </c>
      <c r="D1238" s="52">
        <v>0</v>
      </c>
      <c r="E1238" s="53"/>
    </row>
    <row r="1239" spans="1:5" ht="20.100000000000001" customHeight="1">
      <c r="A1239" s="51" t="s">
        <v>983</v>
      </c>
      <c r="B1239" s="52">
        <v>0</v>
      </c>
      <c r="C1239" s="52">
        <v>0</v>
      </c>
      <c r="D1239" s="52">
        <v>17</v>
      </c>
      <c r="E1239" s="53"/>
    </row>
    <row r="1240" spans="1:5" ht="20.100000000000001" customHeight="1">
      <c r="A1240" s="51" t="s">
        <v>984</v>
      </c>
      <c r="B1240" s="52">
        <v>0</v>
      </c>
      <c r="C1240" s="52">
        <v>0</v>
      </c>
      <c r="D1240" s="52">
        <v>529</v>
      </c>
      <c r="E1240" s="53"/>
    </row>
    <row r="1241" spans="1:5" ht="20.100000000000001" customHeight="1">
      <c r="A1241" s="51" t="s">
        <v>985</v>
      </c>
      <c r="B1241" s="52">
        <v>157</v>
      </c>
      <c r="C1241" s="52">
        <v>157</v>
      </c>
      <c r="D1241" s="52">
        <v>0</v>
      </c>
      <c r="E1241" s="53"/>
    </row>
    <row r="1242" spans="1:5" ht="20.100000000000001" customHeight="1">
      <c r="A1242" s="51" t="s">
        <v>986</v>
      </c>
      <c r="B1242" s="52">
        <v>774</v>
      </c>
      <c r="C1242" s="52">
        <v>774</v>
      </c>
      <c r="D1242" s="52">
        <v>2727</v>
      </c>
      <c r="E1242" s="53"/>
    </row>
    <row r="1243" spans="1:5" ht="20.100000000000001" customHeight="1">
      <c r="A1243" s="51" t="s">
        <v>987</v>
      </c>
      <c r="B1243" s="52">
        <f>SUM(B1244:B1246)</f>
        <v>7332</v>
      </c>
      <c r="C1243" s="52">
        <f>SUM(C1244:C1246)</f>
        <v>7232</v>
      </c>
      <c r="D1243" s="52">
        <f>SUM(D1244:D1246)</f>
        <v>6669</v>
      </c>
      <c r="E1243" s="53"/>
    </row>
    <row r="1244" spans="1:5" ht="20.100000000000001" customHeight="1">
      <c r="A1244" s="51" t="s">
        <v>988</v>
      </c>
      <c r="B1244" s="52">
        <v>6373</v>
      </c>
      <c r="C1244" s="52">
        <v>6173</v>
      </c>
      <c r="D1244" s="52">
        <v>5699</v>
      </c>
      <c r="E1244" s="53"/>
    </row>
    <row r="1245" spans="1:5" ht="20.100000000000001" customHeight="1">
      <c r="A1245" s="51" t="s">
        <v>989</v>
      </c>
      <c r="B1245" s="52">
        <v>959</v>
      </c>
      <c r="C1245" s="52">
        <v>1059</v>
      </c>
      <c r="D1245" s="52">
        <v>970</v>
      </c>
      <c r="E1245" s="53"/>
    </row>
    <row r="1246" spans="1:5" ht="20.100000000000001" customHeight="1">
      <c r="A1246" s="51" t="s">
        <v>990</v>
      </c>
      <c r="B1246" s="52">
        <v>0</v>
      </c>
      <c r="C1246" s="52">
        <v>0</v>
      </c>
      <c r="D1246" s="52">
        <v>0</v>
      </c>
      <c r="E1246" s="53"/>
    </row>
    <row r="1247" spans="1:5" ht="20.100000000000001" customHeight="1">
      <c r="A1247" s="51" t="s">
        <v>991</v>
      </c>
      <c r="B1247" s="52">
        <f>SUM(B1248:B1250)</f>
        <v>185</v>
      </c>
      <c r="C1247" s="52">
        <f>SUM(C1248:C1250)</f>
        <v>185</v>
      </c>
      <c r="D1247" s="52">
        <f>SUM(D1248:D1250)</f>
        <v>172</v>
      </c>
      <c r="E1247" s="53"/>
    </row>
    <row r="1248" spans="1:5" ht="20.100000000000001" customHeight="1">
      <c r="A1248" s="51" t="s">
        <v>992</v>
      </c>
      <c r="B1248" s="52">
        <v>0</v>
      </c>
      <c r="C1248" s="52">
        <v>0</v>
      </c>
      <c r="D1248" s="52">
        <v>0</v>
      </c>
      <c r="E1248" s="53"/>
    </row>
    <row r="1249" spans="1:5" ht="20.100000000000001" customHeight="1">
      <c r="A1249" s="51" t="s">
        <v>993</v>
      </c>
      <c r="B1249" s="52">
        <v>185</v>
      </c>
      <c r="C1249" s="52">
        <v>185</v>
      </c>
      <c r="D1249" s="52">
        <v>172</v>
      </c>
      <c r="E1249" s="53"/>
    </row>
    <row r="1250" spans="1:5" ht="20.100000000000001" customHeight="1">
      <c r="A1250" s="51" t="s">
        <v>994</v>
      </c>
      <c r="B1250" s="52">
        <v>0</v>
      </c>
      <c r="C1250" s="52">
        <v>0</v>
      </c>
      <c r="D1250" s="52">
        <v>0</v>
      </c>
      <c r="E1250" s="53"/>
    </row>
    <row r="1251" spans="1:5" ht="20.100000000000001" customHeight="1">
      <c r="A1251" s="51" t="s">
        <v>995</v>
      </c>
      <c r="B1251" s="52">
        <f>SUM(B1252,B1267,B1281,B1286,B1292)</f>
        <v>694</v>
      </c>
      <c r="C1251" s="52">
        <f>SUM(C1252,C1267,C1281,C1286,C1292)</f>
        <v>694</v>
      </c>
      <c r="D1251" s="52">
        <f>SUM(D1252,D1267,D1281,D1286,D1292)</f>
        <v>1599</v>
      </c>
      <c r="E1251" s="53"/>
    </row>
    <row r="1252" spans="1:5" ht="20.100000000000001" customHeight="1">
      <c r="A1252" s="51" t="s">
        <v>996</v>
      </c>
      <c r="B1252" s="52">
        <f>SUM(B1253:B1266)</f>
        <v>694</v>
      </c>
      <c r="C1252" s="52">
        <f>SUM(C1253:C1266)</f>
        <v>694</v>
      </c>
      <c r="D1252" s="52">
        <f>SUM(D1253:D1266)</f>
        <v>879</v>
      </c>
      <c r="E1252" s="53"/>
    </row>
    <row r="1253" spans="1:5" ht="20.100000000000001" customHeight="1">
      <c r="A1253" s="51" t="s">
        <v>40</v>
      </c>
      <c r="B1253" s="52">
        <v>0</v>
      </c>
      <c r="C1253" s="52">
        <v>0</v>
      </c>
      <c r="D1253" s="52">
        <v>0</v>
      </c>
      <c r="E1253" s="53"/>
    </row>
    <row r="1254" spans="1:5" ht="20.100000000000001" customHeight="1">
      <c r="A1254" s="51" t="s">
        <v>41</v>
      </c>
      <c r="B1254" s="52">
        <v>0</v>
      </c>
      <c r="C1254" s="52">
        <v>0</v>
      </c>
      <c r="D1254" s="52">
        <v>0</v>
      </c>
      <c r="E1254" s="53"/>
    </row>
    <row r="1255" spans="1:5" ht="20.100000000000001" customHeight="1">
      <c r="A1255" s="51" t="s">
        <v>42</v>
      </c>
      <c r="B1255" s="52">
        <v>0</v>
      </c>
      <c r="C1255" s="52">
        <v>0</v>
      </c>
      <c r="D1255" s="52">
        <v>0</v>
      </c>
      <c r="E1255" s="53"/>
    </row>
    <row r="1256" spans="1:5" ht="20.100000000000001" customHeight="1">
      <c r="A1256" s="51" t="s">
        <v>997</v>
      </c>
      <c r="B1256" s="52">
        <v>0</v>
      </c>
      <c r="C1256" s="52">
        <v>0</v>
      </c>
      <c r="D1256" s="52">
        <v>0</v>
      </c>
      <c r="E1256" s="53"/>
    </row>
    <row r="1257" spans="1:5" ht="20.100000000000001" customHeight="1">
      <c r="A1257" s="51" t="s">
        <v>998</v>
      </c>
      <c r="B1257" s="52">
        <v>0</v>
      </c>
      <c r="C1257" s="52">
        <v>0</v>
      </c>
      <c r="D1257" s="52">
        <v>0</v>
      </c>
      <c r="E1257" s="53"/>
    </row>
    <row r="1258" spans="1:5" ht="20.100000000000001" customHeight="1">
      <c r="A1258" s="51" t="s">
        <v>999</v>
      </c>
      <c r="B1258" s="52">
        <v>0</v>
      </c>
      <c r="C1258" s="52">
        <v>0</v>
      </c>
      <c r="D1258" s="52">
        <v>0</v>
      </c>
      <c r="E1258" s="53"/>
    </row>
    <row r="1259" spans="1:5" ht="20.100000000000001" customHeight="1">
      <c r="A1259" s="51" t="s">
        <v>1000</v>
      </c>
      <c r="B1259" s="52">
        <v>0</v>
      </c>
      <c r="C1259" s="52">
        <v>0</v>
      </c>
      <c r="D1259" s="52">
        <v>0</v>
      </c>
      <c r="E1259" s="53"/>
    </row>
    <row r="1260" spans="1:5" ht="20.100000000000001" customHeight="1">
      <c r="A1260" s="51" t="s">
        <v>1001</v>
      </c>
      <c r="B1260" s="52">
        <v>136</v>
      </c>
      <c r="C1260" s="52">
        <v>136</v>
      </c>
      <c r="D1260" s="52">
        <v>5</v>
      </c>
      <c r="E1260" s="53"/>
    </row>
    <row r="1261" spans="1:5" ht="20.100000000000001" customHeight="1">
      <c r="A1261" s="51" t="s">
        <v>1002</v>
      </c>
      <c r="B1261" s="52">
        <v>0</v>
      </c>
      <c r="C1261" s="52">
        <v>0</v>
      </c>
      <c r="D1261" s="52">
        <v>29</v>
      </c>
      <c r="E1261" s="53"/>
    </row>
    <row r="1262" spans="1:5" ht="20.100000000000001" customHeight="1">
      <c r="A1262" s="51" t="s">
        <v>1003</v>
      </c>
      <c r="B1262" s="52">
        <v>0</v>
      </c>
      <c r="C1262" s="52">
        <v>0</v>
      </c>
      <c r="D1262" s="52">
        <v>0</v>
      </c>
      <c r="E1262" s="53"/>
    </row>
    <row r="1263" spans="1:5" ht="20.100000000000001" customHeight="1">
      <c r="A1263" s="51" t="s">
        <v>1004</v>
      </c>
      <c r="B1263" s="52">
        <v>392</v>
      </c>
      <c r="C1263" s="52">
        <v>392</v>
      </c>
      <c r="D1263" s="52">
        <v>392</v>
      </c>
      <c r="E1263" s="53"/>
    </row>
    <row r="1264" spans="1:5" ht="20.100000000000001" customHeight="1">
      <c r="A1264" s="51" t="s">
        <v>1005</v>
      </c>
      <c r="B1264" s="52">
        <v>0</v>
      </c>
      <c r="C1264" s="52">
        <v>0</v>
      </c>
      <c r="D1264" s="52">
        <v>0</v>
      </c>
      <c r="E1264" s="53"/>
    </row>
    <row r="1265" spans="1:5" ht="20.100000000000001" customHeight="1">
      <c r="A1265" s="51" t="s">
        <v>49</v>
      </c>
      <c r="B1265" s="52">
        <v>0</v>
      </c>
      <c r="C1265" s="52">
        <v>0</v>
      </c>
      <c r="D1265" s="52">
        <v>0</v>
      </c>
      <c r="E1265" s="53"/>
    </row>
    <row r="1266" spans="1:5" ht="20.100000000000001" customHeight="1">
      <c r="A1266" s="51" t="s">
        <v>1006</v>
      </c>
      <c r="B1266" s="52">
        <v>166</v>
      </c>
      <c r="C1266" s="52">
        <v>166</v>
      </c>
      <c r="D1266" s="52">
        <v>453</v>
      </c>
      <c r="E1266" s="53"/>
    </row>
    <row r="1267" spans="1:5" ht="20.100000000000001" customHeight="1">
      <c r="A1267" s="51" t="s">
        <v>1007</v>
      </c>
      <c r="B1267" s="52">
        <f>SUM(B1268:B1280)</f>
        <v>0</v>
      </c>
      <c r="C1267" s="52">
        <f>SUM(C1268:C1280)</f>
        <v>0</v>
      </c>
      <c r="D1267" s="52">
        <f>SUM(D1268:D1280)</f>
        <v>0</v>
      </c>
      <c r="E1267" s="53"/>
    </row>
    <row r="1268" spans="1:5" ht="20.100000000000001" customHeight="1">
      <c r="A1268" s="51" t="s">
        <v>40</v>
      </c>
      <c r="B1268" s="52">
        <v>0</v>
      </c>
      <c r="C1268" s="52">
        <v>0</v>
      </c>
      <c r="D1268" s="52">
        <v>0</v>
      </c>
      <c r="E1268" s="53"/>
    </row>
    <row r="1269" spans="1:5" ht="20.100000000000001" customHeight="1">
      <c r="A1269" s="51" t="s">
        <v>41</v>
      </c>
      <c r="B1269" s="52">
        <v>0</v>
      </c>
      <c r="C1269" s="52">
        <v>0</v>
      </c>
      <c r="D1269" s="52">
        <v>0</v>
      </c>
      <c r="E1269" s="53"/>
    </row>
    <row r="1270" spans="1:5" ht="20.100000000000001" customHeight="1">
      <c r="A1270" s="51" t="s">
        <v>42</v>
      </c>
      <c r="B1270" s="52">
        <v>0</v>
      </c>
      <c r="C1270" s="52">
        <v>0</v>
      </c>
      <c r="D1270" s="52">
        <v>0</v>
      </c>
      <c r="E1270" s="53"/>
    </row>
    <row r="1271" spans="1:5" ht="20.100000000000001" customHeight="1">
      <c r="A1271" s="51" t="s">
        <v>1008</v>
      </c>
      <c r="B1271" s="52">
        <v>0</v>
      </c>
      <c r="C1271" s="52">
        <v>0</v>
      </c>
      <c r="D1271" s="52">
        <v>0</v>
      </c>
      <c r="E1271" s="53"/>
    </row>
    <row r="1272" spans="1:5" ht="20.100000000000001" customHeight="1">
      <c r="A1272" s="51" t="s">
        <v>1009</v>
      </c>
      <c r="B1272" s="52">
        <v>0</v>
      </c>
      <c r="C1272" s="52">
        <v>0</v>
      </c>
      <c r="D1272" s="52">
        <v>0</v>
      </c>
      <c r="E1272" s="53"/>
    </row>
    <row r="1273" spans="1:5" ht="20.100000000000001" customHeight="1">
      <c r="A1273" s="51" t="s">
        <v>1010</v>
      </c>
      <c r="B1273" s="52">
        <v>0</v>
      </c>
      <c r="C1273" s="52">
        <v>0</v>
      </c>
      <c r="D1273" s="52">
        <v>0</v>
      </c>
      <c r="E1273" s="53"/>
    </row>
    <row r="1274" spans="1:5" ht="20.100000000000001" customHeight="1">
      <c r="A1274" s="51" t="s">
        <v>1011</v>
      </c>
      <c r="B1274" s="52">
        <v>0</v>
      </c>
      <c r="C1274" s="52">
        <v>0</v>
      </c>
      <c r="D1274" s="52">
        <v>0</v>
      </c>
      <c r="E1274" s="53"/>
    </row>
    <row r="1275" spans="1:5" ht="20.100000000000001" customHeight="1">
      <c r="A1275" s="51" t="s">
        <v>1012</v>
      </c>
      <c r="B1275" s="52">
        <v>0</v>
      </c>
      <c r="C1275" s="52">
        <v>0</v>
      </c>
      <c r="D1275" s="52">
        <v>0</v>
      </c>
      <c r="E1275" s="53"/>
    </row>
    <row r="1276" spans="1:5" ht="20.100000000000001" customHeight="1">
      <c r="A1276" s="51" t="s">
        <v>1013</v>
      </c>
      <c r="B1276" s="52">
        <v>0</v>
      </c>
      <c r="C1276" s="52">
        <v>0</v>
      </c>
      <c r="D1276" s="52">
        <v>0</v>
      </c>
      <c r="E1276" s="53"/>
    </row>
    <row r="1277" spans="1:5" ht="20.100000000000001" customHeight="1">
      <c r="A1277" s="51" t="s">
        <v>1014</v>
      </c>
      <c r="B1277" s="52">
        <v>0</v>
      </c>
      <c r="C1277" s="52">
        <v>0</v>
      </c>
      <c r="D1277" s="52">
        <v>0</v>
      </c>
      <c r="E1277" s="53"/>
    </row>
    <row r="1278" spans="1:5" ht="20.100000000000001" customHeight="1">
      <c r="A1278" s="51" t="s">
        <v>1015</v>
      </c>
      <c r="B1278" s="52">
        <v>0</v>
      </c>
      <c r="C1278" s="52">
        <v>0</v>
      </c>
      <c r="D1278" s="52">
        <v>0</v>
      </c>
      <c r="E1278" s="53"/>
    </row>
    <row r="1279" spans="1:5" ht="20.100000000000001" customHeight="1">
      <c r="A1279" s="51" t="s">
        <v>49</v>
      </c>
      <c r="B1279" s="52">
        <v>0</v>
      </c>
      <c r="C1279" s="52">
        <v>0</v>
      </c>
      <c r="D1279" s="52">
        <v>0</v>
      </c>
      <c r="E1279" s="53"/>
    </row>
    <row r="1280" spans="1:5" ht="20.100000000000001" customHeight="1">
      <c r="A1280" s="51" t="s">
        <v>1016</v>
      </c>
      <c r="B1280" s="52">
        <v>0</v>
      </c>
      <c r="C1280" s="52">
        <v>0</v>
      </c>
      <c r="D1280" s="52">
        <v>0</v>
      </c>
      <c r="E1280" s="53"/>
    </row>
    <row r="1281" spans="1:5" ht="20.100000000000001" customHeight="1">
      <c r="A1281" s="51" t="s">
        <v>1017</v>
      </c>
      <c r="B1281" s="52">
        <f>SUM(B1282:B1285)</f>
        <v>0</v>
      </c>
      <c r="C1281" s="52">
        <f>SUM(C1282:C1285)</f>
        <v>0</v>
      </c>
      <c r="D1281" s="52">
        <f>SUM(D1282:D1285)</f>
        <v>0</v>
      </c>
      <c r="E1281" s="53"/>
    </row>
    <row r="1282" spans="1:5" ht="20.100000000000001" customHeight="1">
      <c r="A1282" s="51" t="s">
        <v>1018</v>
      </c>
      <c r="B1282" s="52">
        <v>0</v>
      </c>
      <c r="C1282" s="52">
        <v>0</v>
      </c>
      <c r="D1282" s="52">
        <v>0</v>
      </c>
      <c r="E1282" s="53"/>
    </row>
    <row r="1283" spans="1:5" ht="20.100000000000001" customHeight="1">
      <c r="A1283" s="51" t="s">
        <v>1019</v>
      </c>
      <c r="B1283" s="52">
        <v>0</v>
      </c>
      <c r="C1283" s="52">
        <v>0</v>
      </c>
      <c r="D1283" s="52">
        <v>0</v>
      </c>
      <c r="E1283" s="53"/>
    </row>
    <row r="1284" spans="1:5" ht="20.100000000000001" customHeight="1">
      <c r="A1284" s="51" t="s">
        <v>1020</v>
      </c>
      <c r="B1284" s="52">
        <v>0</v>
      </c>
      <c r="C1284" s="52">
        <v>0</v>
      </c>
      <c r="D1284" s="52">
        <v>0</v>
      </c>
      <c r="E1284" s="53"/>
    </row>
    <row r="1285" spans="1:5" ht="20.100000000000001" customHeight="1">
      <c r="A1285" s="51" t="s">
        <v>1021</v>
      </c>
      <c r="B1285" s="52">
        <v>0</v>
      </c>
      <c r="C1285" s="52">
        <v>0</v>
      </c>
      <c r="D1285" s="52">
        <v>0</v>
      </c>
      <c r="E1285" s="53"/>
    </row>
    <row r="1286" spans="1:5" ht="20.100000000000001" customHeight="1">
      <c r="A1286" s="51" t="s">
        <v>1022</v>
      </c>
      <c r="B1286" s="52">
        <f>SUM(B1287:B1291)</f>
        <v>0</v>
      </c>
      <c r="C1286" s="52">
        <f>SUM(C1287:C1291)</f>
        <v>0</v>
      </c>
      <c r="D1286" s="52">
        <f>SUM(D1287:D1291)</f>
        <v>0</v>
      </c>
      <c r="E1286" s="53"/>
    </row>
    <row r="1287" spans="1:5" ht="20.100000000000001" customHeight="1">
      <c r="A1287" s="51" t="s">
        <v>1023</v>
      </c>
      <c r="B1287" s="52">
        <v>0</v>
      </c>
      <c r="C1287" s="52">
        <v>0</v>
      </c>
      <c r="D1287" s="52">
        <v>0</v>
      </c>
      <c r="E1287" s="53"/>
    </row>
    <row r="1288" spans="1:5" ht="20.100000000000001" customHeight="1">
      <c r="A1288" s="51" t="s">
        <v>1024</v>
      </c>
      <c r="B1288" s="52">
        <v>0</v>
      </c>
      <c r="C1288" s="52">
        <v>0</v>
      </c>
      <c r="D1288" s="52">
        <v>0</v>
      </c>
      <c r="E1288" s="53"/>
    </row>
    <row r="1289" spans="1:5" ht="20.100000000000001" customHeight="1">
      <c r="A1289" s="51" t="s">
        <v>1025</v>
      </c>
      <c r="B1289" s="52">
        <v>0</v>
      </c>
      <c r="C1289" s="52">
        <v>0</v>
      </c>
      <c r="D1289" s="52">
        <v>0</v>
      </c>
      <c r="E1289" s="53"/>
    </row>
    <row r="1290" spans="1:5" ht="20.100000000000001" customHeight="1">
      <c r="A1290" s="51" t="s">
        <v>1026</v>
      </c>
      <c r="B1290" s="52">
        <v>0</v>
      </c>
      <c r="C1290" s="52">
        <v>0</v>
      </c>
      <c r="D1290" s="52">
        <v>0</v>
      </c>
      <c r="E1290" s="53"/>
    </row>
    <row r="1291" spans="1:5" ht="20.100000000000001" customHeight="1">
      <c r="A1291" s="51" t="s">
        <v>1027</v>
      </c>
      <c r="B1291" s="52">
        <v>0</v>
      </c>
      <c r="C1291" s="52">
        <v>0</v>
      </c>
      <c r="D1291" s="52">
        <v>0</v>
      </c>
      <c r="E1291" s="53"/>
    </row>
    <row r="1292" spans="1:5" ht="20.100000000000001" customHeight="1">
      <c r="A1292" s="51" t="s">
        <v>1028</v>
      </c>
      <c r="B1292" s="52">
        <f>SUM(B1293:B1303)</f>
        <v>0</v>
      </c>
      <c r="C1292" s="52">
        <f>SUM(C1293:C1303)</f>
        <v>0</v>
      </c>
      <c r="D1292" s="52">
        <f>SUM(D1293:D1303)</f>
        <v>720</v>
      </c>
      <c r="E1292" s="53"/>
    </row>
    <row r="1293" spans="1:5" ht="20.100000000000001" customHeight="1">
      <c r="A1293" s="51" t="s">
        <v>1029</v>
      </c>
      <c r="B1293" s="52">
        <v>0</v>
      </c>
      <c r="C1293" s="52">
        <v>0</v>
      </c>
      <c r="D1293" s="52">
        <v>0</v>
      </c>
      <c r="E1293" s="53"/>
    </row>
    <row r="1294" spans="1:5" ht="20.100000000000001" customHeight="1">
      <c r="A1294" s="51" t="s">
        <v>1030</v>
      </c>
      <c r="B1294" s="52">
        <v>0</v>
      </c>
      <c r="C1294" s="52">
        <v>0</v>
      </c>
      <c r="D1294" s="52">
        <v>0</v>
      </c>
      <c r="E1294" s="53"/>
    </row>
    <row r="1295" spans="1:5" ht="20.100000000000001" customHeight="1">
      <c r="A1295" s="51" t="s">
        <v>1031</v>
      </c>
      <c r="B1295" s="52">
        <v>0</v>
      </c>
      <c r="C1295" s="52">
        <v>0</v>
      </c>
      <c r="D1295" s="52">
        <v>0</v>
      </c>
      <c r="E1295" s="53"/>
    </row>
    <row r="1296" spans="1:5" ht="20.100000000000001" customHeight="1">
      <c r="A1296" s="51" t="s">
        <v>1032</v>
      </c>
      <c r="B1296" s="52">
        <v>0</v>
      </c>
      <c r="C1296" s="52">
        <v>0</v>
      </c>
      <c r="D1296" s="52">
        <v>0</v>
      </c>
      <c r="E1296" s="53"/>
    </row>
    <row r="1297" spans="1:5" ht="20.100000000000001" customHeight="1">
      <c r="A1297" s="51" t="s">
        <v>1033</v>
      </c>
      <c r="B1297" s="52">
        <v>0</v>
      </c>
      <c r="C1297" s="52">
        <v>0</v>
      </c>
      <c r="D1297" s="52">
        <v>0</v>
      </c>
      <c r="E1297" s="53"/>
    </row>
    <row r="1298" spans="1:5" ht="20.100000000000001" customHeight="1">
      <c r="A1298" s="51" t="s">
        <v>1034</v>
      </c>
      <c r="B1298" s="52">
        <v>0</v>
      </c>
      <c r="C1298" s="52">
        <v>0</v>
      </c>
      <c r="D1298" s="52">
        <v>0</v>
      </c>
      <c r="E1298" s="53"/>
    </row>
    <row r="1299" spans="1:5" ht="20.100000000000001" customHeight="1">
      <c r="A1299" s="51" t="s">
        <v>1035</v>
      </c>
      <c r="B1299" s="52">
        <v>0</v>
      </c>
      <c r="C1299" s="52">
        <v>0</v>
      </c>
      <c r="D1299" s="52">
        <v>0</v>
      </c>
      <c r="E1299" s="53"/>
    </row>
    <row r="1300" spans="1:5" ht="20.100000000000001" customHeight="1">
      <c r="A1300" s="51" t="s">
        <v>1036</v>
      </c>
      <c r="B1300" s="52">
        <v>0</v>
      </c>
      <c r="C1300" s="52">
        <v>0</v>
      </c>
      <c r="D1300" s="52">
        <v>0</v>
      </c>
      <c r="E1300" s="53"/>
    </row>
    <row r="1301" spans="1:5" ht="20.100000000000001" customHeight="1">
      <c r="A1301" s="51" t="s">
        <v>1037</v>
      </c>
      <c r="B1301" s="52">
        <v>0</v>
      </c>
      <c r="C1301" s="52">
        <v>0</v>
      </c>
      <c r="D1301" s="52">
        <v>0</v>
      </c>
      <c r="E1301" s="53"/>
    </row>
    <row r="1302" spans="1:5" ht="20.100000000000001" customHeight="1">
      <c r="A1302" s="51" t="s">
        <v>1038</v>
      </c>
      <c r="B1302" s="52">
        <v>0</v>
      </c>
      <c r="C1302" s="52">
        <v>0</v>
      </c>
      <c r="D1302" s="52">
        <v>0</v>
      </c>
      <c r="E1302" s="53"/>
    </row>
    <row r="1303" spans="1:5" ht="20.100000000000001" customHeight="1">
      <c r="A1303" s="51" t="s">
        <v>1039</v>
      </c>
      <c r="B1303" s="52">
        <v>0</v>
      </c>
      <c r="C1303" s="52">
        <v>0</v>
      </c>
      <c r="D1303" s="52">
        <v>720</v>
      </c>
      <c r="E1303" s="53"/>
    </row>
    <row r="1304" spans="1:5" ht="20.100000000000001" customHeight="1">
      <c r="A1304" s="51" t="s">
        <v>1040</v>
      </c>
      <c r="B1304" s="52">
        <f>SUM(B1305,B1317,B1323,B1329,B1337,B1350,B1354,B1360)</f>
        <v>2899</v>
      </c>
      <c r="C1304" s="52">
        <f>SUM(C1305,C1317,C1323,C1329,C1337,C1350,C1354,C1360)</f>
        <v>2959</v>
      </c>
      <c r="D1304" s="52">
        <f>SUM(D1305,D1317,D1323,D1329,D1337,D1350,D1354,D1360)</f>
        <v>4615</v>
      </c>
      <c r="E1304" s="53"/>
    </row>
    <row r="1305" spans="1:5" ht="20.100000000000001" customHeight="1">
      <c r="A1305" s="51" t="s">
        <v>1041</v>
      </c>
      <c r="B1305" s="52">
        <f>SUM(B1306:B1316)</f>
        <v>702</v>
      </c>
      <c r="C1305" s="52">
        <f>SUM(C1306:C1316)</f>
        <v>762</v>
      </c>
      <c r="D1305" s="52">
        <f>SUM(D1306:D1316)</f>
        <v>532</v>
      </c>
      <c r="E1305" s="53"/>
    </row>
    <row r="1306" spans="1:5" s="45" customFormat="1" ht="20.100000000000001" customHeight="1">
      <c r="A1306" s="51" t="s">
        <v>40</v>
      </c>
      <c r="B1306" s="52">
        <v>380</v>
      </c>
      <c r="C1306" s="52">
        <v>440</v>
      </c>
      <c r="D1306" s="52">
        <v>244</v>
      </c>
      <c r="E1306" s="58"/>
    </row>
    <row r="1307" spans="1:5" s="45" customFormat="1" ht="20.100000000000001" customHeight="1">
      <c r="A1307" s="51" t="s">
        <v>41</v>
      </c>
      <c r="B1307" s="52">
        <v>0</v>
      </c>
      <c r="C1307" s="52">
        <v>0</v>
      </c>
      <c r="D1307" s="52">
        <v>90</v>
      </c>
      <c r="E1307" s="58"/>
    </row>
    <row r="1308" spans="1:5" ht="20.100000000000001" customHeight="1">
      <c r="A1308" s="51" t="s">
        <v>42</v>
      </c>
      <c r="B1308" s="52">
        <v>0</v>
      </c>
      <c r="C1308" s="52">
        <v>0</v>
      </c>
      <c r="D1308" s="52">
        <v>0</v>
      </c>
      <c r="E1308" s="53"/>
    </row>
    <row r="1309" spans="1:5" ht="20.100000000000001" customHeight="1">
      <c r="A1309" s="51" t="s">
        <v>1042</v>
      </c>
      <c r="B1309" s="52">
        <v>0</v>
      </c>
      <c r="C1309" s="52">
        <v>0</v>
      </c>
      <c r="D1309" s="52">
        <v>0</v>
      </c>
      <c r="E1309" s="53"/>
    </row>
    <row r="1310" spans="1:5" ht="20.100000000000001" customHeight="1">
      <c r="A1310" s="51" t="s">
        <v>1043</v>
      </c>
      <c r="B1310" s="52">
        <v>0</v>
      </c>
      <c r="C1310" s="52">
        <v>0</v>
      </c>
      <c r="D1310" s="52">
        <v>0</v>
      </c>
      <c r="E1310" s="53"/>
    </row>
    <row r="1311" spans="1:5" ht="20.100000000000001" customHeight="1">
      <c r="A1311" s="51" t="s">
        <v>1044</v>
      </c>
      <c r="B1311" s="52">
        <v>0</v>
      </c>
      <c r="C1311" s="52">
        <v>0</v>
      </c>
      <c r="D1311" s="52">
        <v>77</v>
      </c>
      <c r="E1311" s="53"/>
    </row>
    <row r="1312" spans="1:5" ht="20.100000000000001" customHeight="1">
      <c r="A1312" s="51" t="s">
        <v>1045</v>
      </c>
      <c r="B1312" s="52">
        <v>0</v>
      </c>
      <c r="C1312" s="52">
        <v>0</v>
      </c>
      <c r="D1312" s="52">
        <v>0</v>
      </c>
      <c r="E1312" s="53"/>
    </row>
    <row r="1313" spans="1:5" ht="20.100000000000001" customHeight="1">
      <c r="A1313" s="51" t="s">
        <v>1046</v>
      </c>
      <c r="B1313" s="52">
        <v>0</v>
      </c>
      <c r="C1313" s="52">
        <v>0</v>
      </c>
      <c r="D1313" s="52">
        <v>0</v>
      </c>
      <c r="E1313" s="53"/>
    </row>
    <row r="1314" spans="1:5" ht="20.100000000000001" customHeight="1">
      <c r="A1314" s="59" t="s">
        <v>1047</v>
      </c>
      <c r="B1314" s="52">
        <v>0</v>
      </c>
      <c r="C1314" s="52">
        <v>0</v>
      </c>
      <c r="D1314" s="52">
        <v>0</v>
      </c>
      <c r="E1314" s="60"/>
    </row>
    <row r="1315" spans="1:5" ht="20.100000000000001" customHeight="1">
      <c r="A1315" s="59" t="s">
        <v>49</v>
      </c>
      <c r="B1315" s="52">
        <v>0</v>
      </c>
      <c r="C1315" s="52">
        <v>0</v>
      </c>
      <c r="D1315" s="52">
        <v>0</v>
      </c>
      <c r="E1315" s="60"/>
    </row>
    <row r="1316" spans="1:5" ht="20.100000000000001" customHeight="1">
      <c r="A1316" s="59" t="s">
        <v>1048</v>
      </c>
      <c r="B1316" s="52">
        <v>322</v>
      </c>
      <c r="C1316" s="52">
        <v>322</v>
      </c>
      <c r="D1316" s="52">
        <v>121</v>
      </c>
      <c r="E1316" s="60"/>
    </row>
    <row r="1317" spans="1:5" ht="20.100000000000001" customHeight="1">
      <c r="A1317" s="59" t="s">
        <v>1049</v>
      </c>
      <c r="B1317" s="52">
        <f>SUM(B1318:B1322)</f>
        <v>465</v>
      </c>
      <c r="C1317" s="52">
        <f>SUM(C1318:C1322)</f>
        <v>465</v>
      </c>
      <c r="D1317" s="52">
        <f>SUM(D1318:D1322)</f>
        <v>394</v>
      </c>
      <c r="E1317" s="60"/>
    </row>
    <row r="1318" spans="1:5" ht="20.100000000000001" customHeight="1">
      <c r="A1318" s="59" t="s">
        <v>40</v>
      </c>
      <c r="B1318" s="52">
        <v>465</v>
      </c>
      <c r="C1318" s="52">
        <v>465</v>
      </c>
      <c r="D1318" s="52">
        <v>298</v>
      </c>
      <c r="E1318" s="60"/>
    </row>
    <row r="1319" spans="1:5" ht="20.100000000000001" customHeight="1">
      <c r="A1319" s="59" t="s">
        <v>41</v>
      </c>
      <c r="B1319" s="52">
        <v>0</v>
      </c>
      <c r="C1319" s="52">
        <v>0</v>
      </c>
      <c r="D1319" s="52">
        <v>0</v>
      </c>
      <c r="E1319" s="60"/>
    </row>
    <row r="1320" spans="1:5" ht="20.100000000000001" customHeight="1">
      <c r="A1320" s="59" t="s">
        <v>42</v>
      </c>
      <c r="B1320" s="52">
        <v>0</v>
      </c>
      <c r="C1320" s="52">
        <v>0</v>
      </c>
      <c r="D1320" s="52">
        <v>0</v>
      </c>
      <c r="E1320" s="60"/>
    </row>
    <row r="1321" spans="1:5" ht="20.100000000000001" customHeight="1">
      <c r="A1321" s="59" t="s">
        <v>1050</v>
      </c>
      <c r="B1321" s="52">
        <v>0</v>
      </c>
      <c r="C1321" s="52">
        <v>0</v>
      </c>
      <c r="D1321" s="52">
        <v>96</v>
      </c>
      <c r="E1321" s="60"/>
    </row>
    <row r="1322" spans="1:5" ht="20.100000000000001" customHeight="1">
      <c r="A1322" s="59" t="s">
        <v>1051</v>
      </c>
      <c r="B1322" s="52">
        <v>0</v>
      </c>
      <c r="C1322" s="52">
        <v>0</v>
      </c>
      <c r="D1322" s="52">
        <v>0</v>
      </c>
      <c r="E1322" s="60"/>
    </row>
    <row r="1323" spans="1:5" ht="20.100000000000001" customHeight="1">
      <c r="A1323" s="59" t="s">
        <v>1052</v>
      </c>
      <c r="B1323" s="52">
        <f>SUM(B1324:B1328)</f>
        <v>0</v>
      </c>
      <c r="C1323" s="52">
        <f>SUM(C1324:C1328)</f>
        <v>0</v>
      </c>
      <c r="D1323" s="52">
        <f>SUM(D1324:D1328)</f>
        <v>50</v>
      </c>
      <c r="E1323" s="60"/>
    </row>
    <row r="1324" spans="1:5" ht="20.100000000000001" customHeight="1">
      <c r="A1324" s="59" t="s">
        <v>40</v>
      </c>
      <c r="B1324" s="52">
        <v>0</v>
      </c>
      <c r="C1324" s="52">
        <v>0</v>
      </c>
      <c r="D1324" s="52">
        <v>0</v>
      </c>
      <c r="E1324" s="60"/>
    </row>
    <row r="1325" spans="1:5" ht="20.100000000000001" customHeight="1">
      <c r="A1325" s="59" t="s">
        <v>41</v>
      </c>
      <c r="B1325" s="52">
        <v>0</v>
      </c>
      <c r="C1325" s="52">
        <v>0</v>
      </c>
      <c r="D1325" s="52">
        <v>0</v>
      </c>
      <c r="E1325" s="60"/>
    </row>
    <row r="1326" spans="1:5" ht="20.100000000000001" customHeight="1">
      <c r="A1326" s="59" t="s">
        <v>42</v>
      </c>
      <c r="B1326" s="52">
        <v>0</v>
      </c>
      <c r="C1326" s="52">
        <v>0</v>
      </c>
      <c r="D1326" s="52">
        <v>0</v>
      </c>
      <c r="E1326" s="60"/>
    </row>
    <row r="1327" spans="1:5" ht="20.100000000000001" customHeight="1">
      <c r="A1327" s="59" t="s">
        <v>1053</v>
      </c>
      <c r="B1327" s="52">
        <v>0</v>
      </c>
      <c r="C1327" s="52">
        <v>0</v>
      </c>
      <c r="D1327" s="52">
        <v>0</v>
      </c>
      <c r="E1327" s="60"/>
    </row>
    <row r="1328" spans="1:5" ht="20.100000000000001" customHeight="1">
      <c r="A1328" s="59" t="s">
        <v>1054</v>
      </c>
      <c r="B1328" s="52">
        <v>0</v>
      </c>
      <c r="C1328" s="52">
        <v>0</v>
      </c>
      <c r="D1328" s="52">
        <v>50</v>
      </c>
      <c r="E1328" s="60"/>
    </row>
    <row r="1329" spans="1:5" ht="20.100000000000001" customHeight="1">
      <c r="A1329" s="59" t="s">
        <v>1055</v>
      </c>
      <c r="B1329" s="52">
        <f>SUM(B1330:B1336)</f>
        <v>0</v>
      </c>
      <c r="C1329" s="52">
        <f>SUM(C1330:C1336)</f>
        <v>0</v>
      </c>
      <c r="D1329" s="52">
        <f>SUM(D1330:D1336)</f>
        <v>0</v>
      </c>
      <c r="E1329" s="60"/>
    </row>
    <row r="1330" spans="1:5" ht="20.100000000000001" customHeight="1">
      <c r="A1330" s="59" t="s">
        <v>40</v>
      </c>
      <c r="B1330" s="52">
        <v>0</v>
      </c>
      <c r="C1330" s="52">
        <v>0</v>
      </c>
      <c r="D1330" s="52">
        <v>0</v>
      </c>
      <c r="E1330" s="60"/>
    </row>
    <row r="1331" spans="1:5" ht="20.100000000000001" customHeight="1">
      <c r="A1331" s="59" t="s">
        <v>41</v>
      </c>
      <c r="B1331" s="52">
        <v>0</v>
      </c>
      <c r="C1331" s="52">
        <v>0</v>
      </c>
      <c r="D1331" s="52">
        <v>0</v>
      </c>
      <c r="E1331" s="60"/>
    </row>
    <row r="1332" spans="1:5" ht="20.100000000000001" customHeight="1">
      <c r="A1332" s="59" t="s">
        <v>42</v>
      </c>
      <c r="B1332" s="52">
        <v>0</v>
      </c>
      <c r="C1332" s="52">
        <v>0</v>
      </c>
      <c r="D1332" s="52">
        <v>0</v>
      </c>
      <c r="E1332" s="60"/>
    </row>
    <row r="1333" spans="1:5" ht="20.100000000000001" customHeight="1">
      <c r="A1333" s="59" t="s">
        <v>1056</v>
      </c>
      <c r="B1333" s="52">
        <v>0</v>
      </c>
      <c r="C1333" s="52">
        <v>0</v>
      </c>
      <c r="D1333" s="52">
        <v>0</v>
      </c>
      <c r="E1333" s="60"/>
    </row>
    <row r="1334" spans="1:5" ht="20.100000000000001" customHeight="1">
      <c r="A1334" s="59" t="s">
        <v>1057</v>
      </c>
      <c r="B1334" s="52">
        <v>0</v>
      </c>
      <c r="C1334" s="52">
        <v>0</v>
      </c>
      <c r="D1334" s="52">
        <v>0</v>
      </c>
      <c r="E1334" s="60"/>
    </row>
    <row r="1335" spans="1:5" ht="20.100000000000001" customHeight="1">
      <c r="A1335" s="59" t="s">
        <v>49</v>
      </c>
      <c r="B1335" s="52">
        <v>0</v>
      </c>
      <c r="C1335" s="52">
        <v>0</v>
      </c>
      <c r="D1335" s="52">
        <v>0</v>
      </c>
      <c r="E1335" s="60"/>
    </row>
    <row r="1336" spans="1:5" ht="20.100000000000001" customHeight="1">
      <c r="A1336" s="59" t="s">
        <v>1058</v>
      </c>
      <c r="B1336" s="52">
        <v>0</v>
      </c>
      <c r="C1336" s="52">
        <v>0</v>
      </c>
      <c r="D1336" s="52">
        <v>0</v>
      </c>
      <c r="E1336" s="60"/>
    </row>
    <row r="1337" spans="1:5" ht="20.100000000000001" customHeight="1">
      <c r="A1337" s="59" t="s">
        <v>1059</v>
      </c>
      <c r="B1337" s="52">
        <f>SUM(B1338:B1349)</f>
        <v>0</v>
      </c>
      <c r="C1337" s="52">
        <f>SUM(C1338:C1349)</f>
        <v>0</v>
      </c>
      <c r="D1337" s="52">
        <f>SUM(D1338:D1349)</f>
        <v>0</v>
      </c>
      <c r="E1337" s="60"/>
    </row>
    <row r="1338" spans="1:5" ht="20.100000000000001" customHeight="1">
      <c r="A1338" s="59" t="s">
        <v>40</v>
      </c>
      <c r="B1338" s="52">
        <v>0</v>
      </c>
      <c r="C1338" s="52">
        <v>0</v>
      </c>
      <c r="D1338" s="52">
        <v>0</v>
      </c>
      <c r="E1338" s="60"/>
    </row>
    <row r="1339" spans="1:5" ht="20.100000000000001" customHeight="1">
      <c r="A1339" s="59" t="s">
        <v>41</v>
      </c>
      <c r="B1339" s="52">
        <v>0</v>
      </c>
      <c r="C1339" s="52">
        <v>0</v>
      </c>
      <c r="D1339" s="52">
        <v>0</v>
      </c>
      <c r="E1339" s="60"/>
    </row>
    <row r="1340" spans="1:5" ht="20.100000000000001" customHeight="1">
      <c r="A1340" s="59" t="s">
        <v>42</v>
      </c>
      <c r="B1340" s="52">
        <v>0</v>
      </c>
      <c r="C1340" s="52">
        <v>0</v>
      </c>
      <c r="D1340" s="52">
        <v>0</v>
      </c>
      <c r="E1340" s="60"/>
    </row>
    <row r="1341" spans="1:5" ht="20.100000000000001" customHeight="1">
      <c r="A1341" s="59" t="s">
        <v>1060</v>
      </c>
      <c r="B1341" s="52">
        <v>0</v>
      </c>
      <c r="C1341" s="52">
        <v>0</v>
      </c>
      <c r="D1341" s="52">
        <v>0</v>
      </c>
      <c r="E1341" s="60"/>
    </row>
    <row r="1342" spans="1:5" ht="20.100000000000001" customHeight="1">
      <c r="A1342" s="59" t="s">
        <v>1061</v>
      </c>
      <c r="B1342" s="52">
        <v>0</v>
      </c>
      <c r="C1342" s="52">
        <v>0</v>
      </c>
      <c r="D1342" s="52">
        <v>0</v>
      </c>
      <c r="E1342" s="60"/>
    </row>
    <row r="1343" spans="1:5" ht="20.100000000000001" customHeight="1">
      <c r="A1343" s="59" t="s">
        <v>1062</v>
      </c>
      <c r="B1343" s="52">
        <v>0</v>
      </c>
      <c r="C1343" s="52">
        <v>0</v>
      </c>
      <c r="D1343" s="52">
        <v>0</v>
      </c>
      <c r="E1343" s="60"/>
    </row>
    <row r="1344" spans="1:5" ht="20.100000000000001" customHeight="1">
      <c r="A1344" s="59" t="s">
        <v>1063</v>
      </c>
      <c r="B1344" s="52">
        <v>0</v>
      </c>
      <c r="C1344" s="52">
        <v>0</v>
      </c>
      <c r="D1344" s="52">
        <v>0</v>
      </c>
      <c r="E1344" s="60"/>
    </row>
    <row r="1345" spans="1:5" ht="20.100000000000001" customHeight="1">
      <c r="A1345" s="59" t="s">
        <v>1064</v>
      </c>
      <c r="B1345" s="52">
        <v>0</v>
      </c>
      <c r="C1345" s="52">
        <v>0</v>
      </c>
      <c r="D1345" s="52">
        <v>0</v>
      </c>
      <c r="E1345" s="60"/>
    </row>
    <row r="1346" spans="1:5" ht="20.100000000000001" customHeight="1">
      <c r="A1346" s="59" t="s">
        <v>1065</v>
      </c>
      <c r="B1346" s="52">
        <v>0</v>
      </c>
      <c r="C1346" s="52">
        <v>0</v>
      </c>
      <c r="D1346" s="52">
        <v>0</v>
      </c>
      <c r="E1346" s="60"/>
    </row>
    <row r="1347" spans="1:5" ht="20.100000000000001" customHeight="1">
      <c r="A1347" s="59" t="s">
        <v>1066</v>
      </c>
      <c r="B1347" s="52">
        <v>0</v>
      </c>
      <c r="C1347" s="52">
        <v>0</v>
      </c>
      <c r="D1347" s="52">
        <v>0</v>
      </c>
      <c r="E1347" s="60"/>
    </row>
    <row r="1348" spans="1:5" ht="20.100000000000001" customHeight="1">
      <c r="A1348" s="59" t="s">
        <v>1067</v>
      </c>
      <c r="B1348" s="52">
        <v>0</v>
      </c>
      <c r="C1348" s="52">
        <v>0</v>
      </c>
      <c r="D1348" s="52">
        <v>0</v>
      </c>
      <c r="E1348" s="60"/>
    </row>
    <row r="1349" spans="1:5" ht="20.100000000000001" customHeight="1">
      <c r="A1349" s="59" t="s">
        <v>1068</v>
      </c>
      <c r="B1349" s="52">
        <v>0</v>
      </c>
      <c r="C1349" s="52">
        <v>0</v>
      </c>
      <c r="D1349" s="52">
        <v>0</v>
      </c>
      <c r="E1349" s="60"/>
    </row>
    <row r="1350" spans="1:5" ht="20.100000000000001" customHeight="1">
      <c r="A1350" s="59" t="s">
        <v>1069</v>
      </c>
      <c r="B1350" s="52">
        <f>SUM(B1351:B1353)</f>
        <v>1151</v>
      </c>
      <c r="C1350" s="52">
        <f>SUM(C1351:C1353)</f>
        <v>1151</v>
      </c>
      <c r="D1350" s="52">
        <f>SUM(D1351:D1353)</f>
        <v>1416</v>
      </c>
      <c r="E1350" s="60"/>
    </row>
    <row r="1351" spans="1:5" ht="20.100000000000001" customHeight="1">
      <c r="A1351" s="59" t="s">
        <v>1070</v>
      </c>
      <c r="B1351" s="52">
        <v>951</v>
      </c>
      <c r="C1351" s="52">
        <v>951</v>
      </c>
      <c r="D1351" s="52">
        <v>1219</v>
      </c>
      <c r="E1351" s="60"/>
    </row>
    <row r="1352" spans="1:5" ht="20.100000000000001" customHeight="1">
      <c r="A1352" s="59" t="s">
        <v>1071</v>
      </c>
      <c r="B1352" s="52">
        <v>0</v>
      </c>
      <c r="C1352" s="52">
        <v>0</v>
      </c>
      <c r="D1352" s="52">
        <v>0</v>
      </c>
      <c r="E1352" s="60"/>
    </row>
    <row r="1353" spans="1:5" ht="20.100000000000001" customHeight="1">
      <c r="A1353" s="59" t="s">
        <v>1072</v>
      </c>
      <c r="B1353" s="52">
        <v>200</v>
      </c>
      <c r="C1353" s="52">
        <v>200</v>
      </c>
      <c r="D1353" s="52">
        <v>197</v>
      </c>
      <c r="E1353" s="60"/>
    </row>
    <row r="1354" spans="1:5" ht="20.100000000000001" customHeight="1">
      <c r="A1354" s="59" t="s">
        <v>1073</v>
      </c>
      <c r="B1354" s="52">
        <f>SUM(B1355:B1359)</f>
        <v>581</v>
      </c>
      <c r="C1354" s="52">
        <f>SUM(C1355:C1359)</f>
        <v>581</v>
      </c>
      <c r="D1354" s="52">
        <f>SUM(D1355:D1359)</f>
        <v>1587</v>
      </c>
      <c r="E1354" s="60"/>
    </row>
    <row r="1355" spans="1:5" ht="20.100000000000001" customHeight="1">
      <c r="A1355" s="59" t="s">
        <v>1074</v>
      </c>
      <c r="B1355" s="52">
        <v>425</v>
      </c>
      <c r="C1355" s="52">
        <v>425</v>
      </c>
      <c r="D1355" s="52">
        <v>1010</v>
      </c>
      <c r="E1355" s="60"/>
    </row>
    <row r="1356" spans="1:5" ht="20.100000000000001" customHeight="1">
      <c r="A1356" s="59" t="s">
        <v>1075</v>
      </c>
      <c r="B1356" s="52">
        <v>56</v>
      </c>
      <c r="C1356" s="52">
        <v>56</v>
      </c>
      <c r="D1356" s="52">
        <v>0</v>
      </c>
      <c r="E1356" s="60"/>
    </row>
    <row r="1357" spans="1:5" ht="20.100000000000001" customHeight="1">
      <c r="A1357" s="59" t="s">
        <v>1076</v>
      </c>
      <c r="B1357" s="52">
        <v>0</v>
      </c>
      <c r="C1357" s="52">
        <v>0</v>
      </c>
      <c r="D1357" s="52">
        <v>0</v>
      </c>
      <c r="E1357" s="60"/>
    </row>
    <row r="1358" spans="1:5" ht="20.100000000000001" customHeight="1">
      <c r="A1358" s="59" t="s">
        <v>1077</v>
      </c>
      <c r="B1358" s="52">
        <v>0</v>
      </c>
      <c r="C1358" s="52">
        <v>0</v>
      </c>
      <c r="D1358" s="52">
        <v>452</v>
      </c>
      <c r="E1358" s="60"/>
    </row>
    <row r="1359" spans="1:5" ht="20.100000000000001" customHeight="1">
      <c r="A1359" s="59" t="s">
        <v>1078</v>
      </c>
      <c r="B1359" s="52">
        <v>100</v>
      </c>
      <c r="C1359" s="52">
        <v>100</v>
      </c>
      <c r="D1359" s="52">
        <v>125</v>
      </c>
      <c r="E1359" s="60"/>
    </row>
    <row r="1360" spans="1:5" ht="20.100000000000001" customHeight="1">
      <c r="A1360" s="59" t="s">
        <v>1079</v>
      </c>
      <c r="B1360" s="52">
        <v>0</v>
      </c>
      <c r="C1360" s="52">
        <v>0</v>
      </c>
      <c r="D1360" s="52">
        <v>636</v>
      </c>
      <c r="E1360" s="60"/>
    </row>
    <row r="1361" spans="1:5" ht="20.100000000000001" customHeight="1">
      <c r="A1361" s="59" t="s">
        <v>1080</v>
      </c>
      <c r="B1361" s="52">
        <f t="shared" ref="B1361:D1362" si="6">B1362</f>
        <v>2582</v>
      </c>
      <c r="C1361" s="52">
        <f t="shared" si="6"/>
        <v>2582</v>
      </c>
      <c r="D1361" s="52">
        <f t="shared" si="6"/>
        <v>155</v>
      </c>
      <c r="E1361" s="60"/>
    </row>
    <row r="1362" spans="1:5" ht="20.100000000000001" customHeight="1">
      <c r="A1362" s="59" t="s">
        <v>1081</v>
      </c>
      <c r="B1362" s="52">
        <f t="shared" si="6"/>
        <v>2582</v>
      </c>
      <c r="C1362" s="52">
        <f t="shared" si="6"/>
        <v>2582</v>
      </c>
      <c r="D1362" s="52">
        <f t="shared" si="6"/>
        <v>155</v>
      </c>
      <c r="E1362" s="60"/>
    </row>
    <row r="1363" spans="1:5" ht="20.100000000000001" customHeight="1">
      <c r="A1363" s="59" t="s">
        <v>1082</v>
      </c>
      <c r="B1363" s="52">
        <v>2582</v>
      </c>
      <c r="C1363" s="52">
        <v>2582</v>
      </c>
      <c r="D1363" s="52">
        <v>155</v>
      </c>
      <c r="E1363" s="60"/>
    </row>
    <row r="1364" spans="1:5" ht="20.100000000000001" customHeight="1">
      <c r="A1364" s="59" t="s">
        <v>1083</v>
      </c>
      <c r="B1364" s="52">
        <v>1500</v>
      </c>
      <c r="C1364" s="52">
        <v>1500</v>
      </c>
      <c r="D1364" s="52">
        <v>0</v>
      </c>
      <c r="E1364" s="60"/>
    </row>
    <row r="1365" spans="1:5" ht="20.100000000000001" customHeight="1">
      <c r="A1365" s="59" t="s">
        <v>1084</v>
      </c>
      <c r="B1365" s="52">
        <f>SUM(B1366,B1367,B1368)</f>
        <v>4804</v>
      </c>
      <c r="C1365" s="52">
        <f>SUM(C1366,C1367,C1368)</f>
        <v>5392</v>
      </c>
      <c r="D1365" s="52">
        <f>SUM(D1366,D1367,D1368)</f>
        <v>5286</v>
      </c>
      <c r="E1365" s="60"/>
    </row>
    <row r="1366" spans="1:5" ht="20.100000000000001" customHeight="1">
      <c r="A1366" s="59" t="s">
        <v>1085</v>
      </c>
      <c r="B1366" s="52">
        <v>0</v>
      </c>
      <c r="C1366" s="52">
        <v>0</v>
      </c>
      <c r="D1366" s="52">
        <v>0</v>
      </c>
      <c r="E1366" s="60"/>
    </row>
    <row r="1367" spans="1:5" ht="20.100000000000001" customHeight="1">
      <c r="A1367" s="59" t="s">
        <v>1086</v>
      </c>
      <c r="B1367" s="52">
        <v>0</v>
      </c>
      <c r="C1367" s="52">
        <v>0</v>
      </c>
      <c r="D1367" s="52">
        <v>0</v>
      </c>
      <c r="E1367" s="60"/>
    </row>
    <row r="1368" spans="1:5" ht="20.100000000000001" customHeight="1">
      <c r="A1368" s="59" t="s">
        <v>1087</v>
      </c>
      <c r="B1368" s="52">
        <f>SUM(B1369:B1372)</f>
        <v>4804</v>
      </c>
      <c r="C1368" s="52">
        <f>SUM(C1369:C1372)</f>
        <v>5392</v>
      </c>
      <c r="D1368" s="52">
        <f>SUM(D1369:D1372)</f>
        <v>5286</v>
      </c>
      <c r="E1368" s="60"/>
    </row>
    <row r="1369" spans="1:5" ht="20.100000000000001" customHeight="1">
      <c r="A1369" s="59" t="s">
        <v>1088</v>
      </c>
      <c r="B1369" s="52">
        <v>4804</v>
      </c>
      <c r="C1369" s="52">
        <v>5392</v>
      </c>
      <c r="D1369" s="52">
        <v>5285</v>
      </c>
      <c r="E1369" s="60"/>
    </row>
    <row r="1370" spans="1:5" ht="20.100000000000001" customHeight="1">
      <c r="A1370" s="59" t="s">
        <v>1089</v>
      </c>
      <c r="B1370" s="52">
        <v>0</v>
      </c>
      <c r="C1370" s="52">
        <v>0</v>
      </c>
      <c r="D1370" s="52">
        <v>0</v>
      </c>
      <c r="E1370" s="60"/>
    </row>
    <row r="1371" spans="1:5" ht="20.100000000000001" customHeight="1">
      <c r="A1371" s="59" t="s">
        <v>1090</v>
      </c>
      <c r="B1371" s="52">
        <v>0</v>
      </c>
      <c r="C1371" s="52">
        <v>0</v>
      </c>
      <c r="D1371" s="52">
        <v>1</v>
      </c>
      <c r="E1371" s="60"/>
    </row>
    <row r="1372" spans="1:5" ht="20.100000000000001" customHeight="1">
      <c r="A1372" s="59" t="s">
        <v>1091</v>
      </c>
      <c r="B1372" s="52">
        <v>0</v>
      </c>
      <c r="C1372" s="52">
        <v>0</v>
      </c>
      <c r="D1372" s="52">
        <v>0</v>
      </c>
      <c r="E1372" s="60"/>
    </row>
    <row r="1373" spans="1:5" ht="20.100000000000001" customHeight="1">
      <c r="A1373" s="59" t="s">
        <v>1092</v>
      </c>
      <c r="B1373" s="52">
        <f>B1374+B1375+B1376</f>
        <v>0</v>
      </c>
      <c r="C1373" s="52">
        <f>C1374+C1375+C1376</f>
        <v>70</v>
      </c>
      <c r="D1373" s="52">
        <f>D1374+D1375+D1376</f>
        <v>59</v>
      </c>
      <c r="E1373" s="60"/>
    </row>
    <row r="1374" spans="1:5" ht="20.100000000000001" customHeight="1">
      <c r="A1374" s="59" t="s">
        <v>1093</v>
      </c>
      <c r="B1374" s="52">
        <v>0</v>
      </c>
      <c r="C1374" s="52">
        <v>0</v>
      </c>
      <c r="D1374" s="52">
        <v>0</v>
      </c>
      <c r="E1374" s="60"/>
    </row>
    <row r="1375" spans="1:5" ht="20.100000000000001" customHeight="1">
      <c r="A1375" s="59" t="s">
        <v>1094</v>
      </c>
      <c r="B1375" s="52">
        <v>0</v>
      </c>
      <c r="C1375" s="52">
        <v>0</v>
      </c>
      <c r="D1375" s="52">
        <v>0</v>
      </c>
      <c r="E1375" s="60"/>
    </row>
    <row r="1376" spans="1:5" ht="20.100000000000001" customHeight="1">
      <c r="A1376" s="59" t="s">
        <v>1095</v>
      </c>
      <c r="B1376" s="52">
        <v>0</v>
      </c>
      <c r="C1376" s="52">
        <v>70</v>
      </c>
      <c r="D1376" s="52">
        <v>59</v>
      </c>
      <c r="E1376" s="60"/>
    </row>
    <row r="1377" spans="1:5" ht="20.100000000000001" customHeight="1">
      <c r="A1377" s="61" t="s">
        <v>1096</v>
      </c>
      <c r="B1377" s="62">
        <f>SUM(B4,B249,B288,B307,B396,B451,B507,B563,B681,B752,B831,B854,B979,B1043,B1109,B1129,B1158,B1168,B1233,B1251,B1304,B1365,B1361,B1373,B1364)</f>
        <v>383080</v>
      </c>
      <c r="C1377" s="62">
        <f>SUM(C4,C249,C288,C307,C396,C451,C507,C563,C681,C752,C831,C854,C979,C1043,C1109,C1129,C1158,C1168,C1233,C1251,C1304,C1365,C1361,C1373,C1364)</f>
        <v>409190</v>
      </c>
      <c r="D1377" s="62">
        <f>SUM(D4,D249,D288,D307,D396,D451,D507,D563,D681,D752,D831,D854,D979,D1043,D1109,D1129,D1158,D1168,D1233,D1251,D1304,D1365,D1361,D1373,D1364)</f>
        <v>410338</v>
      </c>
      <c r="E1377" s="60"/>
    </row>
  </sheetData>
  <autoFilter ref="A3:E1377"/>
  <mergeCells count="1">
    <mergeCell ref="A1:E1"/>
  </mergeCells>
  <phoneticPr fontId="17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377"/>
  <sheetViews>
    <sheetView workbookViewId="0">
      <pane xSplit="1" ySplit="3" topLeftCell="B4" activePane="bottomRight" state="frozen"/>
      <selection pane="topRight"/>
      <selection pane="bottomLeft"/>
      <selection pane="bottomRight" activeCell="I11" sqref="I11"/>
    </sheetView>
  </sheetViews>
  <sheetFormatPr defaultColWidth="10.85546875" defaultRowHeight="12"/>
  <cols>
    <col min="1" max="1" width="40" style="46" customWidth="1"/>
    <col min="2" max="2" width="13.85546875" style="47" customWidth="1"/>
    <col min="3" max="3" width="19.140625" style="47" customWidth="1"/>
    <col min="4" max="4" width="13.85546875" style="47" customWidth="1"/>
    <col min="5" max="5" width="23.28515625" style="46" customWidth="1"/>
    <col min="6" max="16384" width="10.85546875" style="46"/>
  </cols>
  <sheetData>
    <row r="1" spans="1:5" s="6" customFormat="1" ht="20.25">
      <c r="A1" s="65" t="s">
        <v>1097</v>
      </c>
      <c r="B1" s="67"/>
      <c r="C1" s="67"/>
      <c r="D1" s="67"/>
      <c r="E1" s="65"/>
    </row>
    <row r="2" spans="1:5" ht="20.25" customHeight="1">
      <c r="E2" s="48" t="s">
        <v>1</v>
      </c>
    </row>
    <row r="3" spans="1:5" ht="36" customHeight="1">
      <c r="A3" s="49" t="s">
        <v>37</v>
      </c>
      <c r="B3" s="50" t="s">
        <v>3</v>
      </c>
      <c r="C3" s="50" t="s">
        <v>4</v>
      </c>
      <c r="D3" s="50" t="s">
        <v>5</v>
      </c>
      <c r="E3" s="49" t="s">
        <v>6</v>
      </c>
    </row>
    <row r="4" spans="1:5" ht="20.100000000000001" customHeight="1">
      <c r="A4" s="51" t="s">
        <v>38</v>
      </c>
      <c r="B4" s="52">
        <f>SUM(B5+B17+B26+B37+B48+B59+B70+B82+B91+B104+B114+B123+B134+B148+B155+B163+B169+B176+B183+B190+B197+B203+B211+B217+B223+B229+B246)</f>
        <v>53609</v>
      </c>
      <c r="C4" s="52">
        <f>SUM(C5+C17+C26+C37+C48+C59+C70+C82+C91+C104+C114+C123+C134+C148+C155+C163+C169+C176+C183+C190+C197+C203+C211+C217+C223+C229+C246)</f>
        <v>44811</v>
      </c>
      <c r="D4" s="52">
        <f>SUM(D5+D17+D26+D37+D48+D59+D70+D82+D91+D104+D114+D123+D134+D148+D155+D163+D169+D176+D183+D190+D197+D203+D211+D217+D223+D229+D246)</f>
        <v>38697</v>
      </c>
      <c r="E4" s="53"/>
    </row>
    <row r="5" spans="1:5" ht="20.100000000000001" customHeight="1">
      <c r="A5" s="54" t="s">
        <v>39</v>
      </c>
      <c r="B5" s="52">
        <f>SUM(B6:B16)</f>
        <v>651</v>
      </c>
      <c r="C5" s="52">
        <f>SUM(C6:C16)</f>
        <v>621</v>
      </c>
      <c r="D5" s="52">
        <f>SUM(D6:D16)</f>
        <v>619</v>
      </c>
      <c r="E5" s="53"/>
    </row>
    <row r="6" spans="1:5" ht="20.100000000000001" customHeight="1">
      <c r="A6" s="54" t="s">
        <v>40</v>
      </c>
      <c r="B6" s="52">
        <v>453</v>
      </c>
      <c r="C6" s="52">
        <v>423</v>
      </c>
      <c r="D6" s="52">
        <v>5</v>
      </c>
      <c r="E6" s="53"/>
    </row>
    <row r="7" spans="1:5" ht="20.100000000000001" customHeight="1">
      <c r="A7" s="54" t="s">
        <v>41</v>
      </c>
      <c r="B7" s="52">
        <v>50</v>
      </c>
      <c r="C7" s="52">
        <v>50</v>
      </c>
      <c r="D7" s="52">
        <v>614</v>
      </c>
      <c r="E7" s="53"/>
    </row>
    <row r="8" spans="1:5" ht="20.100000000000001" customHeight="1">
      <c r="A8" s="55" t="s">
        <v>42</v>
      </c>
      <c r="B8" s="52">
        <v>0</v>
      </c>
      <c r="C8" s="52">
        <v>0</v>
      </c>
      <c r="D8" s="52">
        <v>0</v>
      </c>
      <c r="E8" s="53"/>
    </row>
    <row r="9" spans="1:5" ht="20.100000000000001" customHeight="1">
      <c r="A9" s="55" t="s">
        <v>43</v>
      </c>
      <c r="B9" s="52">
        <v>0</v>
      </c>
      <c r="C9" s="52">
        <v>0</v>
      </c>
      <c r="D9" s="52">
        <v>0</v>
      </c>
      <c r="E9" s="53"/>
    </row>
    <row r="10" spans="1:5" ht="20.100000000000001" customHeight="1">
      <c r="A10" s="55" t="s">
        <v>44</v>
      </c>
      <c r="B10" s="52">
        <v>0</v>
      </c>
      <c r="C10" s="52">
        <v>0</v>
      </c>
      <c r="D10" s="52">
        <v>0</v>
      </c>
      <c r="E10" s="53"/>
    </row>
    <row r="11" spans="1:5" ht="20.100000000000001" customHeight="1">
      <c r="A11" s="51" t="s">
        <v>45</v>
      </c>
      <c r="B11" s="52">
        <v>0</v>
      </c>
      <c r="C11" s="52">
        <v>0</v>
      </c>
      <c r="D11" s="52">
        <v>0</v>
      </c>
      <c r="E11" s="53"/>
    </row>
    <row r="12" spans="1:5" ht="20.100000000000001" customHeight="1">
      <c r="A12" s="51" t="s">
        <v>46</v>
      </c>
      <c r="B12" s="52">
        <v>0</v>
      </c>
      <c r="C12" s="52">
        <v>0</v>
      </c>
      <c r="D12" s="52">
        <v>0</v>
      </c>
      <c r="E12" s="53"/>
    </row>
    <row r="13" spans="1:5" ht="20.100000000000001" customHeight="1">
      <c r="A13" s="51" t="s">
        <v>47</v>
      </c>
      <c r="B13" s="52">
        <v>0</v>
      </c>
      <c r="C13" s="52">
        <v>0</v>
      </c>
      <c r="D13" s="52">
        <v>0</v>
      </c>
      <c r="E13" s="53"/>
    </row>
    <row r="14" spans="1:5" ht="20.100000000000001" customHeight="1">
      <c r="A14" s="51" t="s">
        <v>48</v>
      </c>
      <c r="B14" s="52">
        <v>0</v>
      </c>
      <c r="C14" s="52">
        <v>0</v>
      </c>
      <c r="D14" s="52">
        <v>0</v>
      </c>
      <c r="E14" s="53"/>
    </row>
    <row r="15" spans="1:5" ht="20.100000000000001" customHeight="1">
      <c r="A15" s="51" t="s">
        <v>49</v>
      </c>
      <c r="B15" s="52">
        <v>0</v>
      </c>
      <c r="C15" s="52">
        <v>0</v>
      </c>
      <c r="D15" s="52">
        <v>0</v>
      </c>
      <c r="E15" s="53"/>
    </row>
    <row r="16" spans="1:5" ht="20.100000000000001" customHeight="1">
      <c r="A16" s="51" t="s">
        <v>50</v>
      </c>
      <c r="B16" s="52">
        <v>148</v>
      </c>
      <c r="C16" s="52">
        <v>148</v>
      </c>
      <c r="D16" s="52">
        <v>0</v>
      </c>
      <c r="E16" s="53"/>
    </row>
    <row r="17" spans="1:5" ht="20.100000000000001" customHeight="1">
      <c r="A17" s="54" t="s">
        <v>51</v>
      </c>
      <c r="B17" s="52">
        <f>SUM(B18:B25)</f>
        <v>325</v>
      </c>
      <c r="C17" s="52">
        <f>SUM(C18:C25)</f>
        <v>324</v>
      </c>
      <c r="D17" s="52">
        <f>SUM(D18:D25)</f>
        <v>316</v>
      </c>
      <c r="E17" s="53"/>
    </row>
    <row r="18" spans="1:5" ht="20.100000000000001" customHeight="1">
      <c r="A18" s="54" t="s">
        <v>40</v>
      </c>
      <c r="B18" s="52">
        <v>325</v>
      </c>
      <c r="C18" s="52">
        <v>324</v>
      </c>
      <c r="D18" s="52">
        <v>256</v>
      </c>
      <c r="E18" s="53"/>
    </row>
    <row r="19" spans="1:5" ht="20.100000000000001" customHeight="1">
      <c r="A19" s="54" t="s">
        <v>41</v>
      </c>
      <c r="B19" s="52">
        <v>0</v>
      </c>
      <c r="C19" s="52">
        <v>0</v>
      </c>
      <c r="D19" s="52">
        <v>60</v>
      </c>
      <c r="E19" s="53"/>
    </row>
    <row r="20" spans="1:5" ht="20.100000000000001" customHeight="1">
      <c r="A20" s="55" t="s">
        <v>42</v>
      </c>
      <c r="B20" s="52">
        <v>0</v>
      </c>
      <c r="C20" s="52">
        <v>0</v>
      </c>
      <c r="D20" s="52">
        <v>0</v>
      </c>
      <c r="E20" s="53"/>
    </row>
    <row r="21" spans="1:5" ht="20.100000000000001" customHeight="1">
      <c r="A21" s="55" t="s">
        <v>52</v>
      </c>
      <c r="B21" s="52">
        <v>0</v>
      </c>
      <c r="C21" s="52">
        <v>0</v>
      </c>
      <c r="D21" s="52">
        <v>0</v>
      </c>
      <c r="E21" s="53"/>
    </row>
    <row r="22" spans="1:5" ht="20.100000000000001" customHeight="1">
      <c r="A22" s="55" t="s">
        <v>53</v>
      </c>
      <c r="B22" s="52">
        <v>0</v>
      </c>
      <c r="C22" s="52">
        <v>0</v>
      </c>
      <c r="D22" s="52">
        <v>0</v>
      </c>
      <c r="E22" s="53"/>
    </row>
    <row r="23" spans="1:5" ht="20.100000000000001" customHeight="1">
      <c r="A23" s="55" t="s">
        <v>54</v>
      </c>
      <c r="B23" s="52">
        <v>0</v>
      </c>
      <c r="C23" s="52">
        <v>0</v>
      </c>
      <c r="D23" s="52">
        <v>0</v>
      </c>
      <c r="E23" s="53"/>
    </row>
    <row r="24" spans="1:5" ht="20.100000000000001" customHeight="1">
      <c r="A24" s="55" t="s">
        <v>49</v>
      </c>
      <c r="B24" s="52">
        <v>0</v>
      </c>
      <c r="C24" s="52">
        <v>0</v>
      </c>
      <c r="D24" s="52">
        <v>0</v>
      </c>
      <c r="E24" s="53"/>
    </row>
    <row r="25" spans="1:5" ht="20.100000000000001" customHeight="1">
      <c r="A25" s="55" t="s">
        <v>55</v>
      </c>
      <c r="B25" s="52">
        <v>0</v>
      </c>
      <c r="C25" s="52">
        <v>0</v>
      </c>
      <c r="D25" s="52">
        <v>0</v>
      </c>
      <c r="E25" s="53"/>
    </row>
    <row r="26" spans="1:5" ht="20.100000000000001" customHeight="1">
      <c r="A26" s="54" t="s">
        <v>56</v>
      </c>
      <c r="B26" s="52">
        <f>SUM(B27:B36)</f>
        <v>5331</v>
      </c>
      <c r="C26" s="52">
        <f>SUM(C27:C36)</f>
        <v>4836</v>
      </c>
      <c r="D26" s="52">
        <f>SUM(D27:D36)</f>
        <v>4719</v>
      </c>
      <c r="E26" s="53"/>
    </row>
    <row r="27" spans="1:5" ht="20.100000000000001" customHeight="1">
      <c r="A27" s="54" t="s">
        <v>40</v>
      </c>
      <c r="B27" s="52">
        <v>5131</v>
      </c>
      <c r="C27" s="52">
        <v>4636</v>
      </c>
      <c r="D27" s="52">
        <v>3611</v>
      </c>
      <c r="E27" s="53"/>
    </row>
    <row r="28" spans="1:5" ht="20.100000000000001" customHeight="1">
      <c r="A28" s="54" t="s">
        <v>41</v>
      </c>
      <c r="B28" s="52">
        <v>200</v>
      </c>
      <c r="C28" s="52">
        <v>200</v>
      </c>
      <c r="D28" s="52">
        <v>943</v>
      </c>
      <c r="E28" s="53"/>
    </row>
    <row r="29" spans="1:5" ht="20.100000000000001" customHeight="1">
      <c r="A29" s="55" t="s">
        <v>42</v>
      </c>
      <c r="B29" s="52">
        <v>0</v>
      </c>
      <c r="C29" s="52">
        <v>0</v>
      </c>
      <c r="D29" s="52">
        <v>0</v>
      </c>
      <c r="E29" s="53"/>
    </row>
    <row r="30" spans="1:5" ht="20.100000000000001" customHeight="1">
      <c r="A30" s="55" t="s">
        <v>57</v>
      </c>
      <c r="B30" s="52">
        <v>0</v>
      </c>
      <c r="C30" s="52">
        <v>0</v>
      </c>
      <c r="D30" s="52">
        <v>0</v>
      </c>
      <c r="E30" s="53"/>
    </row>
    <row r="31" spans="1:5" ht="20.100000000000001" customHeight="1">
      <c r="A31" s="55" t="s">
        <v>58</v>
      </c>
      <c r="B31" s="52">
        <v>0</v>
      </c>
      <c r="C31" s="52">
        <v>0</v>
      </c>
      <c r="D31" s="52">
        <v>0</v>
      </c>
      <c r="E31" s="53"/>
    </row>
    <row r="32" spans="1:5" ht="20.100000000000001" customHeight="1">
      <c r="A32" s="54" t="s">
        <v>59</v>
      </c>
      <c r="B32" s="52">
        <v>0</v>
      </c>
      <c r="C32" s="52">
        <v>0</v>
      </c>
      <c r="D32" s="52">
        <v>0</v>
      </c>
      <c r="E32" s="53"/>
    </row>
    <row r="33" spans="1:5" ht="20.100000000000001" customHeight="1">
      <c r="A33" s="54" t="s">
        <v>60</v>
      </c>
      <c r="B33" s="52">
        <v>0</v>
      </c>
      <c r="C33" s="52">
        <v>0</v>
      </c>
      <c r="D33" s="52">
        <v>0</v>
      </c>
      <c r="E33" s="53"/>
    </row>
    <row r="34" spans="1:5" ht="20.100000000000001" customHeight="1">
      <c r="A34" s="54" t="s">
        <v>61</v>
      </c>
      <c r="B34" s="52">
        <v>0</v>
      </c>
      <c r="C34" s="52">
        <v>0</v>
      </c>
      <c r="D34" s="52">
        <v>0</v>
      </c>
      <c r="E34" s="53"/>
    </row>
    <row r="35" spans="1:5" ht="20.100000000000001" customHeight="1">
      <c r="A35" s="55" t="s">
        <v>49</v>
      </c>
      <c r="B35" s="52">
        <v>0</v>
      </c>
      <c r="C35" s="52">
        <v>0</v>
      </c>
      <c r="D35" s="52">
        <v>38</v>
      </c>
      <c r="E35" s="53"/>
    </row>
    <row r="36" spans="1:5" ht="20.100000000000001" customHeight="1">
      <c r="A36" s="55" t="s">
        <v>62</v>
      </c>
      <c r="B36" s="52">
        <v>0</v>
      </c>
      <c r="C36" s="52">
        <v>0</v>
      </c>
      <c r="D36" s="52">
        <v>127</v>
      </c>
      <c r="E36" s="53"/>
    </row>
    <row r="37" spans="1:5" ht="20.100000000000001" customHeight="1">
      <c r="A37" s="55" t="s">
        <v>63</v>
      </c>
      <c r="B37" s="52">
        <f>SUM(B38:B47)</f>
        <v>566</v>
      </c>
      <c r="C37" s="52">
        <f>SUM(C38:C47)</f>
        <v>466</v>
      </c>
      <c r="D37" s="52">
        <f>SUM(D38:D47)</f>
        <v>417</v>
      </c>
      <c r="E37" s="53"/>
    </row>
    <row r="38" spans="1:5" ht="20.100000000000001" customHeight="1">
      <c r="A38" s="54" t="s">
        <v>40</v>
      </c>
      <c r="B38" s="52">
        <v>566</v>
      </c>
      <c r="C38" s="52">
        <v>466</v>
      </c>
      <c r="D38" s="52">
        <v>271</v>
      </c>
      <c r="E38" s="53"/>
    </row>
    <row r="39" spans="1:5" ht="20.100000000000001" customHeight="1">
      <c r="A39" s="54" t="s">
        <v>41</v>
      </c>
      <c r="B39" s="52">
        <v>0</v>
      </c>
      <c r="C39" s="52">
        <v>0</v>
      </c>
      <c r="D39" s="52">
        <v>20</v>
      </c>
      <c r="E39" s="53"/>
    </row>
    <row r="40" spans="1:5" ht="20.100000000000001" customHeight="1">
      <c r="A40" s="54" t="s">
        <v>42</v>
      </c>
      <c r="B40" s="52">
        <v>0</v>
      </c>
      <c r="C40" s="52">
        <v>0</v>
      </c>
      <c r="D40" s="52">
        <v>0</v>
      </c>
      <c r="E40" s="53"/>
    </row>
    <row r="41" spans="1:5" ht="20.100000000000001" customHeight="1">
      <c r="A41" s="55" t="s">
        <v>64</v>
      </c>
      <c r="B41" s="52">
        <v>0</v>
      </c>
      <c r="C41" s="52">
        <v>0</v>
      </c>
      <c r="D41" s="52">
        <v>0</v>
      </c>
      <c r="E41" s="53"/>
    </row>
    <row r="42" spans="1:5" ht="20.100000000000001" customHeight="1">
      <c r="A42" s="55" t="s">
        <v>65</v>
      </c>
      <c r="B42" s="52">
        <v>0</v>
      </c>
      <c r="C42" s="52">
        <v>0</v>
      </c>
      <c r="D42" s="52">
        <v>0</v>
      </c>
      <c r="E42" s="53"/>
    </row>
    <row r="43" spans="1:5" ht="20.100000000000001" customHeight="1">
      <c r="A43" s="55" t="s">
        <v>66</v>
      </c>
      <c r="B43" s="52">
        <v>0</v>
      </c>
      <c r="C43" s="52">
        <v>0</v>
      </c>
      <c r="D43" s="52">
        <v>3</v>
      </c>
      <c r="E43" s="53"/>
    </row>
    <row r="44" spans="1:5" ht="20.100000000000001" customHeight="1">
      <c r="A44" s="54" t="s">
        <v>67</v>
      </c>
      <c r="B44" s="52">
        <v>0</v>
      </c>
      <c r="C44" s="52">
        <v>0</v>
      </c>
      <c r="D44" s="52">
        <v>0</v>
      </c>
      <c r="E44" s="53"/>
    </row>
    <row r="45" spans="1:5" ht="20.100000000000001" customHeight="1">
      <c r="A45" s="54" t="s">
        <v>68</v>
      </c>
      <c r="B45" s="52">
        <v>0</v>
      </c>
      <c r="C45" s="52">
        <v>0</v>
      </c>
      <c r="D45" s="52">
        <v>3</v>
      </c>
      <c r="E45" s="53"/>
    </row>
    <row r="46" spans="1:5" ht="20.100000000000001" customHeight="1">
      <c r="A46" s="54" t="s">
        <v>49</v>
      </c>
      <c r="B46" s="52">
        <v>0</v>
      </c>
      <c r="C46" s="52">
        <v>0</v>
      </c>
      <c r="D46" s="52">
        <v>94</v>
      </c>
      <c r="E46" s="53"/>
    </row>
    <row r="47" spans="1:5" ht="20.100000000000001" customHeight="1">
      <c r="A47" s="54" t="s">
        <v>69</v>
      </c>
      <c r="B47" s="52">
        <v>0</v>
      </c>
      <c r="C47" s="52">
        <v>0</v>
      </c>
      <c r="D47" s="52">
        <v>26</v>
      </c>
      <c r="E47" s="53"/>
    </row>
    <row r="48" spans="1:5" ht="20.100000000000001" customHeight="1">
      <c r="A48" s="54" t="s">
        <v>70</v>
      </c>
      <c r="B48" s="52">
        <f>SUM(B49:B58)</f>
        <v>694</v>
      </c>
      <c r="C48" s="52">
        <f>SUM(C49:C58)</f>
        <v>694</v>
      </c>
      <c r="D48" s="52">
        <f>SUM(D49:D58)</f>
        <v>615</v>
      </c>
      <c r="E48" s="53"/>
    </row>
    <row r="49" spans="1:5" ht="20.100000000000001" customHeight="1">
      <c r="A49" s="55" t="s">
        <v>40</v>
      </c>
      <c r="B49" s="52">
        <v>155</v>
      </c>
      <c r="C49" s="52">
        <v>155</v>
      </c>
      <c r="D49" s="52">
        <v>76</v>
      </c>
      <c r="E49" s="53"/>
    </row>
    <row r="50" spans="1:5" ht="20.100000000000001" customHeight="1">
      <c r="A50" s="55" t="s">
        <v>41</v>
      </c>
      <c r="B50" s="52">
        <v>0</v>
      </c>
      <c r="C50" s="52">
        <v>0</v>
      </c>
      <c r="D50" s="52">
        <v>21</v>
      </c>
      <c r="E50" s="53"/>
    </row>
    <row r="51" spans="1:5" ht="20.100000000000001" customHeight="1">
      <c r="A51" s="55" t="s">
        <v>42</v>
      </c>
      <c r="B51" s="52">
        <v>0</v>
      </c>
      <c r="C51" s="52">
        <v>0</v>
      </c>
      <c r="D51" s="52">
        <v>0</v>
      </c>
      <c r="E51" s="53"/>
    </row>
    <row r="52" spans="1:5" ht="20.100000000000001" customHeight="1">
      <c r="A52" s="51" t="s">
        <v>71</v>
      </c>
      <c r="B52" s="52">
        <v>0</v>
      </c>
      <c r="C52" s="52">
        <v>0</v>
      </c>
      <c r="D52" s="52">
        <v>0</v>
      </c>
      <c r="E52" s="53"/>
    </row>
    <row r="53" spans="1:5" ht="20.100000000000001" customHeight="1">
      <c r="A53" s="54" t="s">
        <v>72</v>
      </c>
      <c r="B53" s="52">
        <v>0</v>
      </c>
      <c r="C53" s="52">
        <v>0</v>
      </c>
      <c r="D53" s="52">
        <v>30</v>
      </c>
      <c r="E53" s="53"/>
    </row>
    <row r="54" spans="1:5" ht="20.100000000000001" customHeight="1">
      <c r="A54" s="54" t="s">
        <v>73</v>
      </c>
      <c r="B54" s="52">
        <v>0</v>
      </c>
      <c r="C54" s="52">
        <v>0</v>
      </c>
      <c r="D54" s="52">
        <v>0</v>
      </c>
      <c r="E54" s="53"/>
    </row>
    <row r="55" spans="1:5" ht="20.100000000000001" customHeight="1">
      <c r="A55" s="54" t="s">
        <v>74</v>
      </c>
      <c r="B55" s="52">
        <v>539</v>
      </c>
      <c r="C55" s="52">
        <v>539</v>
      </c>
      <c r="D55" s="52">
        <v>475</v>
      </c>
      <c r="E55" s="53"/>
    </row>
    <row r="56" spans="1:5" ht="20.100000000000001" customHeight="1">
      <c r="A56" s="55" t="s">
        <v>75</v>
      </c>
      <c r="B56" s="52">
        <v>0</v>
      </c>
      <c r="C56" s="52">
        <v>0</v>
      </c>
      <c r="D56" s="52">
        <v>13</v>
      </c>
      <c r="E56" s="53"/>
    </row>
    <row r="57" spans="1:5" ht="20.100000000000001" customHeight="1">
      <c r="A57" s="55" t="s">
        <v>49</v>
      </c>
      <c r="B57" s="52">
        <v>0</v>
      </c>
      <c r="C57" s="52">
        <v>0</v>
      </c>
      <c r="D57" s="52">
        <v>0</v>
      </c>
      <c r="E57" s="53"/>
    </row>
    <row r="58" spans="1:5" ht="20.100000000000001" customHeight="1">
      <c r="A58" s="55" t="s">
        <v>76</v>
      </c>
      <c r="B58" s="52">
        <v>0</v>
      </c>
      <c r="C58" s="52">
        <v>0</v>
      </c>
      <c r="D58" s="52">
        <v>0</v>
      </c>
      <c r="E58" s="53"/>
    </row>
    <row r="59" spans="1:5" ht="20.100000000000001" customHeight="1">
      <c r="A59" s="54" t="s">
        <v>77</v>
      </c>
      <c r="B59" s="52">
        <f>SUM(B60:B69)</f>
        <v>2942</v>
      </c>
      <c r="C59" s="52">
        <f>SUM(C60:C69)</f>
        <v>3742</v>
      </c>
      <c r="D59" s="52">
        <f>SUM(D60:D69)</f>
        <v>3676</v>
      </c>
      <c r="E59" s="53"/>
    </row>
    <row r="60" spans="1:5" ht="20.100000000000001" customHeight="1">
      <c r="A60" s="54" t="s">
        <v>40</v>
      </c>
      <c r="B60" s="52">
        <v>2567</v>
      </c>
      <c r="C60" s="52">
        <v>3367</v>
      </c>
      <c r="D60" s="52">
        <v>2825</v>
      </c>
      <c r="E60" s="53"/>
    </row>
    <row r="61" spans="1:5" ht="20.100000000000001" customHeight="1">
      <c r="A61" s="54" t="s">
        <v>41</v>
      </c>
      <c r="B61" s="52">
        <v>375</v>
      </c>
      <c r="C61" s="52">
        <v>375</v>
      </c>
      <c r="D61" s="52">
        <v>304</v>
      </c>
      <c r="E61" s="53"/>
    </row>
    <row r="62" spans="1:5" ht="20.100000000000001" customHeight="1">
      <c r="A62" s="55" t="s">
        <v>42</v>
      </c>
      <c r="B62" s="52">
        <v>0</v>
      </c>
      <c r="C62" s="52">
        <v>0</v>
      </c>
      <c r="D62" s="52">
        <v>0</v>
      </c>
      <c r="E62" s="53"/>
    </row>
    <row r="63" spans="1:5" ht="20.100000000000001" customHeight="1">
      <c r="A63" s="51" t="s">
        <v>78</v>
      </c>
      <c r="B63" s="52">
        <v>0</v>
      </c>
      <c r="C63" s="52">
        <v>0</v>
      </c>
      <c r="D63" s="52">
        <v>0</v>
      </c>
      <c r="E63" s="53"/>
    </row>
    <row r="64" spans="1:5" ht="20.100000000000001" customHeight="1">
      <c r="A64" s="51" t="s">
        <v>79</v>
      </c>
      <c r="B64" s="52">
        <v>0</v>
      </c>
      <c r="C64" s="52">
        <v>0</v>
      </c>
      <c r="D64" s="52">
        <v>20</v>
      </c>
      <c r="E64" s="53"/>
    </row>
    <row r="65" spans="1:5" ht="20.100000000000001" customHeight="1">
      <c r="A65" s="51" t="s">
        <v>80</v>
      </c>
      <c r="B65" s="52">
        <v>0</v>
      </c>
      <c r="C65" s="52">
        <v>0</v>
      </c>
      <c r="D65" s="52">
        <v>15</v>
      </c>
      <c r="E65" s="53"/>
    </row>
    <row r="66" spans="1:5" ht="20.100000000000001" customHeight="1">
      <c r="A66" s="51" t="s">
        <v>81</v>
      </c>
      <c r="B66" s="52">
        <v>0</v>
      </c>
      <c r="C66" s="52">
        <v>0</v>
      </c>
      <c r="D66" s="52">
        <v>70</v>
      </c>
      <c r="E66" s="53"/>
    </row>
    <row r="67" spans="1:5" ht="20.100000000000001" customHeight="1">
      <c r="A67" s="51" t="s">
        <v>82</v>
      </c>
      <c r="B67" s="52">
        <v>0</v>
      </c>
      <c r="C67" s="52">
        <v>0</v>
      </c>
      <c r="D67" s="52">
        <v>170</v>
      </c>
      <c r="E67" s="53"/>
    </row>
    <row r="68" spans="1:5" ht="20.100000000000001" customHeight="1">
      <c r="A68" s="54" t="s">
        <v>49</v>
      </c>
      <c r="B68" s="52">
        <v>0</v>
      </c>
      <c r="C68" s="52">
        <v>0</v>
      </c>
      <c r="D68" s="52">
        <v>26</v>
      </c>
      <c r="E68" s="53"/>
    </row>
    <row r="69" spans="1:5" ht="20.100000000000001" customHeight="1">
      <c r="A69" s="55" t="s">
        <v>83</v>
      </c>
      <c r="B69" s="52">
        <v>0</v>
      </c>
      <c r="C69" s="52">
        <v>0</v>
      </c>
      <c r="D69" s="52">
        <v>246</v>
      </c>
      <c r="E69" s="53"/>
    </row>
    <row r="70" spans="1:5" ht="20.100000000000001" customHeight="1">
      <c r="A70" s="55" t="s">
        <v>84</v>
      </c>
      <c r="B70" s="52">
        <f>SUM(B71:B81)</f>
        <v>2610</v>
      </c>
      <c r="C70" s="52">
        <f>SUM(C71:C81)</f>
        <v>3500</v>
      </c>
      <c r="D70" s="52">
        <f>SUM(D71:D81)</f>
        <v>3100</v>
      </c>
      <c r="E70" s="53"/>
    </row>
    <row r="71" spans="1:5" ht="20.100000000000001" customHeight="1">
      <c r="A71" s="55" t="s">
        <v>40</v>
      </c>
      <c r="B71" s="52">
        <v>2490</v>
      </c>
      <c r="C71" s="52">
        <v>3380</v>
      </c>
      <c r="D71" s="52">
        <v>3100</v>
      </c>
      <c r="E71" s="53"/>
    </row>
    <row r="72" spans="1:5" ht="20.100000000000001" customHeight="1">
      <c r="A72" s="54" t="s">
        <v>41</v>
      </c>
      <c r="B72" s="52">
        <v>120</v>
      </c>
      <c r="C72" s="52">
        <v>120</v>
      </c>
      <c r="D72" s="52">
        <v>0</v>
      </c>
      <c r="E72" s="53"/>
    </row>
    <row r="73" spans="1:5" ht="20.100000000000001" customHeight="1">
      <c r="A73" s="54" t="s">
        <v>42</v>
      </c>
      <c r="B73" s="52">
        <v>0</v>
      </c>
      <c r="C73" s="52">
        <v>0</v>
      </c>
      <c r="D73" s="52">
        <v>0</v>
      </c>
      <c r="E73" s="53"/>
    </row>
    <row r="74" spans="1:5" ht="20.100000000000001" customHeight="1">
      <c r="A74" s="54" t="s">
        <v>85</v>
      </c>
      <c r="B74" s="52">
        <v>0</v>
      </c>
      <c r="C74" s="52">
        <v>0</v>
      </c>
      <c r="D74" s="52">
        <v>0</v>
      </c>
      <c r="E74" s="53"/>
    </row>
    <row r="75" spans="1:5" ht="20.100000000000001" customHeight="1">
      <c r="A75" s="55" t="s">
        <v>86</v>
      </c>
      <c r="B75" s="52">
        <v>0</v>
      </c>
      <c r="C75" s="52">
        <v>0</v>
      </c>
      <c r="D75" s="52">
        <v>0</v>
      </c>
      <c r="E75" s="53"/>
    </row>
    <row r="76" spans="1:5" ht="20.100000000000001" customHeight="1">
      <c r="A76" s="55" t="s">
        <v>87</v>
      </c>
      <c r="B76" s="52">
        <v>0</v>
      </c>
      <c r="C76" s="52">
        <v>0</v>
      </c>
      <c r="D76" s="52">
        <v>0</v>
      </c>
      <c r="E76" s="53"/>
    </row>
    <row r="77" spans="1:5" ht="20.100000000000001" customHeight="1">
      <c r="A77" s="55" t="s">
        <v>88</v>
      </c>
      <c r="B77" s="52">
        <v>0</v>
      </c>
      <c r="C77" s="52">
        <v>0</v>
      </c>
      <c r="D77" s="52">
        <v>0</v>
      </c>
      <c r="E77" s="53"/>
    </row>
    <row r="78" spans="1:5" ht="20.100000000000001" customHeight="1">
      <c r="A78" s="51" t="s">
        <v>89</v>
      </c>
      <c r="B78" s="52">
        <v>0</v>
      </c>
      <c r="C78" s="52">
        <v>0</v>
      </c>
      <c r="D78" s="52">
        <v>0</v>
      </c>
      <c r="E78" s="53"/>
    </row>
    <row r="79" spans="1:5" ht="20.100000000000001" customHeight="1">
      <c r="A79" s="54" t="s">
        <v>81</v>
      </c>
      <c r="B79" s="52">
        <v>0</v>
      </c>
      <c r="C79" s="52">
        <v>0</v>
      </c>
      <c r="D79" s="52">
        <v>0</v>
      </c>
      <c r="E79" s="53"/>
    </row>
    <row r="80" spans="1:5" ht="20.100000000000001" customHeight="1">
      <c r="A80" s="54" t="s">
        <v>49</v>
      </c>
      <c r="B80" s="52">
        <v>0</v>
      </c>
      <c r="C80" s="52">
        <v>0</v>
      </c>
      <c r="D80" s="52">
        <v>0</v>
      </c>
      <c r="E80" s="53"/>
    </row>
    <row r="81" spans="1:5" ht="20.100000000000001" customHeight="1">
      <c r="A81" s="54" t="s">
        <v>90</v>
      </c>
      <c r="B81" s="52">
        <v>0</v>
      </c>
      <c r="C81" s="52">
        <v>0</v>
      </c>
      <c r="D81" s="52">
        <v>0</v>
      </c>
      <c r="E81" s="53"/>
    </row>
    <row r="82" spans="1:5" ht="20.100000000000001" customHeight="1">
      <c r="A82" s="55" t="s">
        <v>91</v>
      </c>
      <c r="B82" s="52">
        <f>SUM(B83:B90)</f>
        <v>560</v>
      </c>
      <c r="C82" s="52">
        <f>SUM(C83:C90)</f>
        <v>600</v>
      </c>
      <c r="D82" s="52">
        <f>SUM(D83:D90)</f>
        <v>547</v>
      </c>
      <c r="E82" s="53"/>
    </row>
    <row r="83" spans="1:5" ht="20.100000000000001" customHeight="1">
      <c r="A83" s="55" t="s">
        <v>40</v>
      </c>
      <c r="B83" s="52">
        <v>416</v>
      </c>
      <c r="C83" s="52">
        <v>316</v>
      </c>
      <c r="D83" s="52">
        <v>208</v>
      </c>
      <c r="E83" s="53"/>
    </row>
    <row r="84" spans="1:5" ht="20.100000000000001" customHeight="1">
      <c r="A84" s="55" t="s">
        <v>41</v>
      </c>
      <c r="B84" s="52">
        <v>0</v>
      </c>
      <c r="C84" s="52">
        <v>0</v>
      </c>
      <c r="D84" s="52">
        <v>0</v>
      </c>
      <c r="E84" s="53"/>
    </row>
    <row r="85" spans="1:5" ht="20.100000000000001" customHeight="1">
      <c r="A85" s="54" t="s">
        <v>42</v>
      </c>
      <c r="B85" s="52">
        <v>0</v>
      </c>
      <c r="C85" s="52">
        <v>0</v>
      </c>
      <c r="D85" s="52">
        <v>0</v>
      </c>
      <c r="E85" s="53"/>
    </row>
    <row r="86" spans="1:5" ht="20.100000000000001" customHeight="1">
      <c r="A86" s="54" t="s">
        <v>92</v>
      </c>
      <c r="B86" s="52">
        <v>144</v>
      </c>
      <c r="C86" s="52">
        <v>284</v>
      </c>
      <c r="D86" s="52">
        <v>266</v>
      </c>
      <c r="E86" s="53"/>
    </row>
    <row r="87" spans="1:5" ht="20.100000000000001" customHeight="1">
      <c r="A87" s="54" t="s">
        <v>93</v>
      </c>
      <c r="B87" s="52">
        <v>0</v>
      </c>
      <c r="C87" s="52">
        <v>0</v>
      </c>
      <c r="D87" s="52">
        <v>0</v>
      </c>
      <c r="E87" s="53"/>
    </row>
    <row r="88" spans="1:5" ht="20.100000000000001" customHeight="1">
      <c r="A88" s="55" t="s">
        <v>81</v>
      </c>
      <c r="B88" s="52">
        <v>0</v>
      </c>
      <c r="C88" s="52">
        <v>0</v>
      </c>
      <c r="D88" s="52">
        <v>0</v>
      </c>
      <c r="E88" s="53"/>
    </row>
    <row r="89" spans="1:5" ht="20.100000000000001" customHeight="1">
      <c r="A89" s="55" t="s">
        <v>49</v>
      </c>
      <c r="B89" s="52">
        <v>0</v>
      </c>
      <c r="C89" s="52">
        <v>0</v>
      </c>
      <c r="D89" s="52">
        <v>73</v>
      </c>
      <c r="E89" s="53"/>
    </row>
    <row r="90" spans="1:5" ht="20.100000000000001" customHeight="1">
      <c r="A90" s="55" t="s">
        <v>94</v>
      </c>
      <c r="B90" s="52">
        <v>0</v>
      </c>
      <c r="C90" s="52">
        <v>0</v>
      </c>
      <c r="D90" s="52">
        <v>0</v>
      </c>
      <c r="E90" s="53"/>
    </row>
    <row r="91" spans="1:5" ht="20.100000000000001" customHeight="1">
      <c r="A91" s="55" t="s">
        <v>95</v>
      </c>
      <c r="B91" s="52">
        <f>SUM(B92:B103)</f>
        <v>0</v>
      </c>
      <c r="C91" s="52">
        <f>SUM(C92:C103)</f>
        <v>0</v>
      </c>
      <c r="D91" s="52">
        <f>SUM(D92:D103)</f>
        <v>0</v>
      </c>
      <c r="E91" s="53"/>
    </row>
    <row r="92" spans="1:5" ht="20.100000000000001" customHeight="1">
      <c r="A92" s="51" t="s">
        <v>40</v>
      </c>
      <c r="B92" s="52">
        <v>0</v>
      </c>
      <c r="C92" s="52">
        <v>0</v>
      </c>
      <c r="D92" s="52">
        <v>0</v>
      </c>
      <c r="E92" s="53"/>
    </row>
    <row r="93" spans="1:5" ht="20.100000000000001" customHeight="1">
      <c r="A93" s="54" t="s">
        <v>41</v>
      </c>
      <c r="B93" s="52">
        <v>0</v>
      </c>
      <c r="C93" s="52">
        <v>0</v>
      </c>
      <c r="D93" s="52">
        <v>0</v>
      </c>
      <c r="E93" s="53"/>
    </row>
    <row r="94" spans="1:5" ht="20.100000000000001" customHeight="1">
      <c r="A94" s="54" t="s">
        <v>42</v>
      </c>
      <c r="B94" s="52">
        <v>0</v>
      </c>
      <c r="C94" s="52">
        <v>0</v>
      </c>
      <c r="D94" s="52">
        <v>0</v>
      </c>
      <c r="E94" s="53"/>
    </row>
    <row r="95" spans="1:5" ht="20.100000000000001" customHeight="1">
      <c r="A95" s="55" t="s">
        <v>96</v>
      </c>
      <c r="B95" s="52">
        <v>0</v>
      </c>
      <c r="C95" s="52">
        <v>0</v>
      </c>
      <c r="D95" s="52">
        <v>0</v>
      </c>
      <c r="E95" s="53"/>
    </row>
    <row r="96" spans="1:5" ht="20.100000000000001" customHeight="1">
      <c r="A96" s="55" t="s">
        <v>97</v>
      </c>
      <c r="B96" s="52">
        <v>0</v>
      </c>
      <c r="C96" s="52">
        <v>0</v>
      </c>
      <c r="D96" s="52">
        <v>0</v>
      </c>
      <c r="E96" s="53"/>
    </row>
    <row r="97" spans="1:5" ht="20.100000000000001" customHeight="1">
      <c r="A97" s="55" t="s">
        <v>81</v>
      </c>
      <c r="B97" s="52">
        <v>0</v>
      </c>
      <c r="C97" s="52">
        <v>0</v>
      </c>
      <c r="D97" s="52">
        <v>0</v>
      </c>
      <c r="E97" s="53"/>
    </row>
    <row r="98" spans="1:5" ht="20.100000000000001" customHeight="1">
      <c r="A98" s="54" t="s">
        <v>98</v>
      </c>
      <c r="B98" s="52">
        <v>0</v>
      </c>
      <c r="C98" s="52">
        <v>0</v>
      </c>
      <c r="D98" s="52">
        <v>0</v>
      </c>
      <c r="E98" s="53"/>
    </row>
    <row r="99" spans="1:5" ht="20.100000000000001" customHeight="1">
      <c r="A99" s="54" t="s">
        <v>99</v>
      </c>
      <c r="B99" s="52">
        <v>0</v>
      </c>
      <c r="C99" s="52">
        <v>0</v>
      </c>
      <c r="D99" s="52">
        <v>0</v>
      </c>
      <c r="E99" s="53"/>
    </row>
    <row r="100" spans="1:5" ht="20.100000000000001" customHeight="1">
      <c r="A100" s="54" t="s">
        <v>100</v>
      </c>
      <c r="B100" s="52">
        <v>0</v>
      </c>
      <c r="C100" s="52">
        <v>0</v>
      </c>
      <c r="D100" s="52">
        <v>0</v>
      </c>
      <c r="E100" s="53"/>
    </row>
    <row r="101" spans="1:5" ht="20.100000000000001" customHeight="1">
      <c r="A101" s="55" t="s">
        <v>101</v>
      </c>
      <c r="B101" s="52">
        <v>0</v>
      </c>
      <c r="C101" s="52">
        <v>0</v>
      </c>
      <c r="D101" s="52">
        <v>0</v>
      </c>
      <c r="E101" s="53"/>
    </row>
    <row r="102" spans="1:5" ht="20.100000000000001" customHeight="1">
      <c r="A102" s="55" t="s">
        <v>49</v>
      </c>
      <c r="B102" s="52">
        <v>0</v>
      </c>
      <c r="C102" s="52">
        <v>0</v>
      </c>
      <c r="D102" s="52">
        <v>0</v>
      </c>
      <c r="E102" s="53"/>
    </row>
    <row r="103" spans="1:5" ht="20.100000000000001" customHeight="1">
      <c r="A103" s="55" t="s">
        <v>102</v>
      </c>
      <c r="B103" s="52">
        <v>0</v>
      </c>
      <c r="C103" s="52">
        <v>0</v>
      </c>
      <c r="D103" s="52">
        <v>0</v>
      </c>
      <c r="E103" s="53"/>
    </row>
    <row r="104" spans="1:5" ht="20.100000000000001" customHeight="1">
      <c r="A104" s="55" t="s">
        <v>103</v>
      </c>
      <c r="B104" s="52">
        <f>SUM(B105:B113)</f>
        <v>109</v>
      </c>
      <c r="C104" s="52">
        <f>SUM(C105:C113)</f>
        <v>100</v>
      </c>
      <c r="D104" s="52">
        <f>SUM(D105:D113)</f>
        <v>96</v>
      </c>
      <c r="E104" s="53"/>
    </row>
    <row r="105" spans="1:5" ht="20.100000000000001" customHeight="1">
      <c r="A105" s="54" t="s">
        <v>40</v>
      </c>
      <c r="B105" s="52">
        <v>109</v>
      </c>
      <c r="C105" s="52">
        <v>100</v>
      </c>
      <c r="D105" s="52">
        <v>64</v>
      </c>
      <c r="E105" s="53"/>
    </row>
    <row r="106" spans="1:5" ht="20.100000000000001" customHeight="1">
      <c r="A106" s="54" t="s">
        <v>41</v>
      </c>
      <c r="B106" s="52">
        <v>0</v>
      </c>
      <c r="C106" s="52">
        <v>0</v>
      </c>
      <c r="D106" s="52">
        <v>24</v>
      </c>
      <c r="E106" s="53"/>
    </row>
    <row r="107" spans="1:5" ht="20.100000000000001" customHeight="1">
      <c r="A107" s="54" t="s">
        <v>42</v>
      </c>
      <c r="B107" s="52">
        <v>0</v>
      </c>
      <c r="C107" s="52">
        <v>0</v>
      </c>
      <c r="D107" s="52">
        <v>0</v>
      </c>
      <c r="E107" s="53"/>
    </row>
    <row r="108" spans="1:5" ht="20.100000000000001" customHeight="1">
      <c r="A108" s="55" t="s">
        <v>104</v>
      </c>
      <c r="B108" s="52">
        <v>0</v>
      </c>
      <c r="C108" s="52">
        <v>0</v>
      </c>
      <c r="D108" s="52">
        <v>0</v>
      </c>
      <c r="E108" s="53"/>
    </row>
    <row r="109" spans="1:5" ht="20.100000000000001" customHeight="1">
      <c r="A109" s="55" t="s">
        <v>105</v>
      </c>
      <c r="B109" s="52">
        <v>0</v>
      </c>
      <c r="C109" s="52">
        <v>0</v>
      </c>
      <c r="D109" s="52">
        <v>0</v>
      </c>
      <c r="E109" s="53"/>
    </row>
    <row r="110" spans="1:5" ht="20.100000000000001" customHeight="1">
      <c r="A110" s="55" t="s">
        <v>106</v>
      </c>
      <c r="B110" s="52">
        <v>0</v>
      </c>
      <c r="C110" s="52">
        <v>0</v>
      </c>
      <c r="D110" s="52">
        <v>0</v>
      </c>
      <c r="E110" s="53"/>
    </row>
    <row r="111" spans="1:5" ht="20.100000000000001" customHeight="1">
      <c r="A111" s="54" t="s">
        <v>107</v>
      </c>
      <c r="B111" s="52">
        <v>0</v>
      </c>
      <c r="C111" s="52">
        <v>0</v>
      </c>
      <c r="D111" s="52">
        <v>0</v>
      </c>
      <c r="E111" s="53"/>
    </row>
    <row r="112" spans="1:5" ht="20.100000000000001" customHeight="1">
      <c r="A112" s="54" t="s">
        <v>49</v>
      </c>
      <c r="B112" s="52">
        <v>0</v>
      </c>
      <c r="C112" s="52">
        <v>0</v>
      </c>
      <c r="D112" s="52">
        <v>8</v>
      </c>
      <c r="E112" s="53"/>
    </row>
    <row r="113" spans="1:5" ht="20.100000000000001" customHeight="1">
      <c r="A113" s="54" t="s">
        <v>108</v>
      </c>
      <c r="B113" s="52">
        <v>0</v>
      </c>
      <c r="C113" s="52">
        <v>0</v>
      </c>
      <c r="D113" s="52">
        <v>0</v>
      </c>
      <c r="E113" s="53"/>
    </row>
    <row r="114" spans="1:5" ht="20.100000000000001" customHeight="1">
      <c r="A114" s="55" t="s">
        <v>109</v>
      </c>
      <c r="B114" s="52">
        <f>SUM(B115:B122)</f>
        <v>1550</v>
      </c>
      <c r="C114" s="52">
        <f>SUM(C115:C122)</f>
        <v>1350</v>
      </c>
      <c r="D114" s="52">
        <f>SUM(D115:D122)</f>
        <v>934</v>
      </c>
      <c r="E114" s="53"/>
    </row>
    <row r="115" spans="1:5" ht="20.100000000000001" customHeight="1">
      <c r="A115" s="55" t="s">
        <v>40</v>
      </c>
      <c r="B115" s="52">
        <v>1550</v>
      </c>
      <c r="C115" s="52">
        <v>1350</v>
      </c>
      <c r="D115" s="52">
        <v>839</v>
      </c>
      <c r="E115" s="53"/>
    </row>
    <row r="116" spans="1:5" ht="20.100000000000001" customHeight="1">
      <c r="A116" s="55" t="s">
        <v>41</v>
      </c>
      <c r="B116" s="52">
        <v>0</v>
      </c>
      <c r="C116" s="52">
        <v>0</v>
      </c>
      <c r="D116" s="52">
        <v>10</v>
      </c>
      <c r="E116" s="53"/>
    </row>
    <row r="117" spans="1:5" ht="20.100000000000001" customHeight="1">
      <c r="A117" s="55" t="s">
        <v>42</v>
      </c>
      <c r="B117" s="52">
        <v>0</v>
      </c>
      <c r="C117" s="52">
        <v>0</v>
      </c>
      <c r="D117" s="52">
        <v>0</v>
      </c>
      <c r="E117" s="53"/>
    </row>
    <row r="118" spans="1:5" ht="20.100000000000001" customHeight="1">
      <c r="A118" s="51" t="s">
        <v>110</v>
      </c>
      <c r="B118" s="52">
        <v>0</v>
      </c>
      <c r="C118" s="52">
        <v>0</v>
      </c>
      <c r="D118" s="52">
        <v>0</v>
      </c>
      <c r="E118" s="53"/>
    </row>
    <row r="119" spans="1:5" ht="20.100000000000001" customHeight="1">
      <c r="A119" s="54" t="s">
        <v>111</v>
      </c>
      <c r="B119" s="52">
        <v>0</v>
      </c>
      <c r="C119" s="52">
        <v>0</v>
      </c>
      <c r="D119" s="52">
        <v>65</v>
      </c>
      <c r="E119" s="53"/>
    </row>
    <row r="120" spans="1:5" ht="20.100000000000001" customHeight="1">
      <c r="A120" s="54" t="s">
        <v>112</v>
      </c>
      <c r="B120" s="52">
        <v>0</v>
      </c>
      <c r="C120" s="52">
        <v>0</v>
      </c>
      <c r="D120" s="52">
        <v>0</v>
      </c>
      <c r="E120" s="53"/>
    </row>
    <row r="121" spans="1:5" ht="20.100000000000001" customHeight="1">
      <c r="A121" s="54" t="s">
        <v>49</v>
      </c>
      <c r="B121" s="52">
        <v>0</v>
      </c>
      <c r="C121" s="52">
        <v>0</v>
      </c>
      <c r="D121" s="52">
        <v>19</v>
      </c>
      <c r="E121" s="53"/>
    </row>
    <row r="122" spans="1:5" ht="20.100000000000001" customHeight="1">
      <c r="A122" s="55" t="s">
        <v>113</v>
      </c>
      <c r="B122" s="52">
        <v>0</v>
      </c>
      <c r="C122" s="52">
        <v>0</v>
      </c>
      <c r="D122" s="52">
        <v>1</v>
      </c>
      <c r="E122" s="53"/>
    </row>
    <row r="123" spans="1:5" ht="20.100000000000001" customHeight="1">
      <c r="A123" s="55" t="s">
        <v>114</v>
      </c>
      <c r="B123" s="52">
        <f>SUM(B124:B133)</f>
        <v>244</v>
      </c>
      <c r="C123" s="52">
        <f>SUM(C124:C133)</f>
        <v>194</v>
      </c>
      <c r="D123" s="52">
        <f>SUM(D124:D133)</f>
        <v>196</v>
      </c>
      <c r="E123" s="53"/>
    </row>
    <row r="124" spans="1:5" ht="20.100000000000001" customHeight="1">
      <c r="A124" s="55" t="s">
        <v>40</v>
      </c>
      <c r="B124" s="52">
        <v>225</v>
      </c>
      <c r="C124" s="52">
        <v>175</v>
      </c>
      <c r="D124" s="52">
        <v>93</v>
      </c>
      <c r="E124" s="53"/>
    </row>
    <row r="125" spans="1:5" ht="20.100000000000001" customHeight="1">
      <c r="A125" s="54" t="s">
        <v>41</v>
      </c>
      <c r="B125" s="52">
        <v>19</v>
      </c>
      <c r="C125" s="52">
        <v>19</v>
      </c>
      <c r="D125" s="52">
        <v>0</v>
      </c>
      <c r="E125" s="53"/>
    </row>
    <row r="126" spans="1:5" ht="20.100000000000001" customHeight="1">
      <c r="A126" s="54" t="s">
        <v>42</v>
      </c>
      <c r="B126" s="52">
        <v>0</v>
      </c>
      <c r="C126" s="52">
        <v>0</v>
      </c>
      <c r="D126" s="52">
        <v>0</v>
      </c>
      <c r="E126" s="53"/>
    </row>
    <row r="127" spans="1:5" ht="20.100000000000001" customHeight="1">
      <c r="A127" s="51" t="s">
        <v>115</v>
      </c>
      <c r="B127" s="52">
        <v>0</v>
      </c>
      <c r="C127" s="52">
        <v>0</v>
      </c>
      <c r="D127" s="52">
        <v>0</v>
      </c>
      <c r="E127" s="53"/>
    </row>
    <row r="128" spans="1:5" ht="20.100000000000001" customHeight="1">
      <c r="A128" s="54" t="s">
        <v>116</v>
      </c>
      <c r="B128" s="52">
        <v>0</v>
      </c>
      <c r="C128" s="52">
        <v>0</v>
      </c>
      <c r="D128" s="52">
        <v>0</v>
      </c>
      <c r="E128" s="53"/>
    </row>
    <row r="129" spans="1:5" ht="20.100000000000001" customHeight="1">
      <c r="A129" s="54" t="s">
        <v>117</v>
      </c>
      <c r="B129" s="52">
        <v>0</v>
      </c>
      <c r="C129" s="52">
        <v>0</v>
      </c>
      <c r="D129" s="52">
        <v>0</v>
      </c>
      <c r="E129" s="53"/>
    </row>
    <row r="130" spans="1:5" ht="20.100000000000001" customHeight="1">
      <c r="A130" s="54" t="s">
        <v>118</v>
      </c>
      <c r="B130" s="52">
        <v>0</v>
      </c>
      <c r="C130" s="52">
        <v>0</v>
      </c>
      <c r="D130" s="52">
        <v>0</v>
      </c>
      <c r="E130" s="53"/>
    </row>
    <row r="131" spans="1:5" ht="20.100000000000001" customHeight="1">
      <c r="A131" s="55" t="s">
        <v>119</v>
      </c>
      <c r="B131" s="52">
        <v>0</v>
      </c>
      <c r="C131" s="52">
        <v>0</v>
      </c>
      <c r="D131" s="52">
        <v>2</v>
      </c>
      <c r="E131" s="53"/>
    </row>
    <row r="132" spans="1:5" ht="20.100000000000001" customHeight="1">
      <c r="A132" s="55" t="s">
        <v>49</v>
      </c>
      <c r="B132" s="52">
        <v>0</v>
      </c>
      <c r="C132" s="52">
        <v>0</v>
      </c>
      <c r="D132" s="52">
        <v>34</v>
      </c>
      <c r="E132" s="53"/>
    </row>
    <row r="133" spans="1:5" ht="20.100000000000001" customHeight="1">
      <c r="A133" s="55" t="s">
        <v>120</v>
      </c>
      <c r="B133" s="52">
        <v>0</v>
      </c>
      <c r="C133" s="52">
        <v>0</v>
      </c>
      <c r="D133" s="52">
        <v>67</v>
      </c>
      <c r="E133" s="53"/>
    </row>
    <row r="134" spans="1:5" ht="20.100000000000001" customHeight="1">
      <c r="A134" s="54" t="s">
        <v>121</v>
      </c>
      <c r="B134" s="52">
        <f>SUM(B135:B147)</f>
        <v>0</v>
      </c>
      <c r="C134" s="52">
        <f>SUM(C135:C147)</f>
        <v>0</v>
      </c>
      <c r="D134" s="52">
        <f>SUM(D135:D147)</f>
        <v>0</v>
      </c>
      <c r="E134" s="53"/>
    </row>
    <row r="135" spans="1:5" ht="20.100000000000001" customHeight="1">
      <c r="A135" s="54" t="s">
        <v>40</v>
      </c>
      <c r="B135" s="52">
        <v>0</v>
      </c>
      <c r="C135" s="52">
        <v>0</v>
      </c>
      <c r="D135" s="52">
        <v>0</v>
      </c>
      <c r="E135" s="53"/>
    </row>
    <row r="136" spans="1:5" ht="20.100000000000001" customHeight="1">
      <c r="A136" s="54" t="s">
        <v>41</v>
      </c>
      <c r="B136" s="52">
        <v>0</v>
      </c>
      <c r="C136" s="52">
        <v>0</v>
      </c>
      <c r="D136" s="52">
        <v>0</v>
      </c>
      <c r="E136" s="53"/>
    </row>
    <row r="137" spans="1:5" ht="20.100000000000001" customHeight="1">
      <c r="A137" s="55" t="s">
        <v>42</v>
      </c>
      <c r="B137" s="52">
        <v>0</v>
      </c>
      <c r="C137" s="52">
        <v>0</v>
      </c>
      <c r="D137" s="52">
        <v>0</v>
      </c>
      <c r="E137" s="53"/>
    </row>
    <row r="138" spans="1:5" ht="20.100000000000001" customHeight="1">
      <c r="A138" s="55" t="s">
        <v>122</v>
      </c>
      <c r="B138" s="52">
        <v>0</v>
      </c>
      <c r="C138" s="52">
        <v>0</v>
      </c>
      <c r="D138" s="52">
        <v>0</v>
      </c>
      <c r="E138" s="53"/>
    </row>
    <row r="139" spans="1:5" ht="20.100000000000001" customHeight="1">
      <c r="A139" s="55" t="s">
        <v>123</v>
      </c>
      <c r="B139" s="52">
        <v>0</v>
      </c>
      <c r="C139" s="52">
        <v>0</v>
      </c>
      <c r="D139" s="52">
        <v>0</v>
      </c>
      <c r="E139" s="53"/>
    </row>
    <row r="140" spans="1:5" ht="20.100000000000001" customHeight="1">
      <c r="A140" s="51" t="s">
        <v>124</v>
      </c>
      <c r="B140" s="52">
        <v>0</v>
      </c>
      <c r="C140" s="52">
        <v>0</v>
      </c>
      <c r="D140" s="52">
        <v>0</v>
      </c>
      <c r="E140" s="53"/>
    </row>
    <row r="141" spans="1:5" ht="20.100000000000001" customHeight="1">
      <c r="A141" s="54" t="s">
        <v>125</v>
      </c>
      <c r="B141" s="52">
        <v>0</v>
      </c>
      <c r="C141" s="52">
        <v>0</v>
      </c>
      <c r="D141" s="52">
        <v>0</v>
      </c>
      <c r="E141" s="53"/>
    </row>
    <row r="142" spans="1:5" ht="20.100000000000001" customHeight="1">
      <c r="A142" s="54" t="s">
        <v>126</v>
      </c>
      <c r="B142" s="52">
        <v>0</v>
      </c>
      <c r="C142" s="52">
        <v>0</v>
      </c>
      <c r="D142" s="52">
        <v>0</v>
      </c>
      <c r="E142" s="53"/>
    </row>
    <row r="143" spans="1:5" ht="20.100000000000001" customHeight="1">
      <c r="A143" s="54" t="s">
        <v>127</v>
      </c>
      <c r="B143" s="52">
        <v>0</v>
      </c>
      <c r="C143" s="52">
        <v>0</v>
      </c>
      <c r="D143" s="52">
        <v>0</v>
      </c>
      <c r="E143" s="53"/>
    </row>
    <row r="144" spans="1:5" ht="20.100000000000001" customHeight="1">
      <c r="A144" s="55" t="s">
        <v>128</v>
      </c>
      <c r="B144" s="52">
        <v>0</v>
      </c>
      <c r="C144" s="52">
        <v>0</v>
      </c>
      <c r="D144" s="52">
        <v>0</v>
      </c>
      <c r="E144" s="53"/>
    </row>
    <row r="145" spans="1:5" ht="20.100000000000001" customHeight="1">
      <c r="A145" s="55" t="s">
        <v>129</v>
      </c>
      <c r="B145" s="52">
        <v>0</v>
      </c>
      <c r="C145" s="52">
        <v>0</v>
      </c>
      <c r="D145" s="52">
        <v>0</v>
      </c>
      <c r="E145" s="53"/>
    </row>
    <row r="146" spans="1:5" ht="20.100000000000001" customHeight="1">
      <c r="A146" s="55" t="s">
        <v>49</v>
      </c>
      <c r="B146" s="52">
        <v>0</v>
      </c>
      <c r="C146" s="52">
        <v>0</v>
      </c>
      <c r="D146" s="52">
        <v>0</v>
      </c>
      <c r="E146" s="53"/>
    </row>
    <row r="147" spans="1:5" ht="20.100000000000001" customHeight="1">
      <c r="A147" s="54" t="s">
        <v>130</v>
      </c>
      <c r="B147" s="52">
        <v>0</v>
      </c>
      <c r="C147" s="52">
        <v>0</v>
      </c>
      <c r="D147" s="52">
        <v>0</v>
      </c>
      <c r="E147" s="53"/>
    </row>
    <row r="148" spans="1:5" ht="20.100000000000001" customHeight="1">
      <c r="A148" s="54" t="s">
        <v>131</v>
      </c>
      <c r="B148" s="52">
        <f>SUM(B149:B154)</f>
        <v>0</v>
      </c>
      <c r="C148" s="52">
        <f>SUM(C149:C154)</f>
        <v>0</v>
      </c>
      <c r="D148" s="52">
        <f>SUM(D149:D154)</f>
        <v>0</v>
      </c>
      <c r="E148" s="53"/>
    </row>
    <row r="149" spans="1:5" ht="20.100000000000001" customHeight="1">
      <c r="A149" s="54" t="s">
        <v>40</v>
      </c>
      <c r="B149" s="52">
        <v>0</v>
      </c>
      <c r="C149" s="52">
        <v>0</v>
      </c>
      <c r="D149" s="52">
        <v>0</v>
      </c>
      <c r="E149" s="53"/>
    </row>
    <row r="150" spans="1:5" ht="20.100000000000001" customHeight="1">
      <c r="A150" s="55" t="s">
        <v>41</v>
      </c>
      <c r="B150" s="52">
        <v>0</v>
      </c>
      <c r="C150" s="52">
        <v>0</v>
      </c>
      <c r="D150" s="52">
        <v>0</v>
      </c>
      <c r="E150" s="53"/>
    </row>
    <row r="151" spans="1:5" ht="20.100000000000001" customHeight="1">
      <c r="A151" s="55" t="s">
        <v>42</v>
      </c>
      <c r="B151" s="52">
        <v>0</v>
      </c>
      <c r="C151" s="52">
        <v>0</v>
      </c>
      <c r="D151" s="52">
        <v>0</v>
      </c>
      <c r="E151" s="53"/>
    </row>
    <row r="152" spans="1:5" ht="20.100000000000001" customHeight="1">
      <c r="A152" s="55" t="s">
        <v>132</v>
      </c>
      <c r="B152" s="52">
        <v>0</v>
      </c>
      <c r="C152" s="52">
        <v>0</v>
      </c>
      <c r="D152" s="52">
        <v>0</v>
      </c>
      <c r="E152" s="53"/>
    </row>
    <row r="153" spans="1:5" ht="20.100000000000001" customHeight="1">
      <c r="A153" s="51" t="s">
        <v>49</v>
      </c>
      <c r="B153" s="52">
        <v>0</v>
      </c>
      <c r="C153" s="52">
        <v>0</v>
      </c>
      <c r="D153" s="52">
        <v>0</v>
      </c>
      <c r="E153" s="53"/>
    </row>
    <row r="154" spans="1:5" ht="20.100000000000001" customHeight="1">
      <c r="A154" s="54" t="s">
        <v>133</v>
      </c>
      <c r="B154" s="52">
        <v>0</v>
      </c>
      <c r="C154" s="52">
        <v>0</v>
      </c>
      <c r="D154" s="52">
        <v>0</v>
      </c>
      <c r="E154" s="53"/>
    </row>
    <row r="155" spans="1:5" ht="20.100000000000001" customHeight="1">
      <c r="A155" s="54" t="s">
        <v>134</v>
      </c>
      <c r="B155" s="52">
        <f>SUM(B156:B162)</f>
        <v>0</v>
      </c>
      <c r="C155" s="52">
        <f>SUM(C156:C162)</f>
        <v>0</v>
      </c>
      <c r="D155" s="52">
        <f>SUM(D156:D162)</f>
        <v>0</v>
      </c>
      <c r="E155" s="53"/>
    </row>
    <row r="156" spans="1:5" ht="20.100000000000001" customHeight="1">
      <c r="A156" s="54" t="s">
        <v>40</v>
      </c>
      <c r="B156" s="52">
        <v>0</v>
      </c>
      <c r="C156" s="52">
        <v>0</v>
      </c>
      <c r="D156" s="52">
        <v>0</v>
      </c>
      <c r="E156" s="53"/>
    </row>
    <row r="157" spans="1:5" ht="20.100000000000001" customHeight="1">
      <c r="A157" s="55" t="s">
        <v>41</v>
      </c>
      <c r="B157" s="52">
        <v>0</v>
      </c>
      <c r="C157" s="52">
        <v>0</v>
      </c>
      <c r="D157" s="52">
        <v>0</v>
      </c>
      <c r="E157" s="53"/>
    </row>
    <row r="158" spans="1:5" ht="20.100000000000001" customHeight="1">
      <c r="A158" s="55" t="s">
        <v>42</v>
      </c>
      <c r="B158" s="52">
        <v>0</v>
      </c>
      <c r="C158" s="52">
        <v>0</v>
      </c>
      <c r="D158" s="52">
        <v>0</v>
      </c>
      <c r="E158" s="53"/>
    </row>
    <row r="159" spans="1:5" ht="20.100000000000001" customHeight="1">
      <c r="A159" s="55" t="s">
        <v>135</v>
      </c>
      <c r="B159" s="52">
        <v>0</v>
      </c>
      <c r="C159" s="52">
        <v>0</v>
      </c>
      <c r="D159" s="52">
        <v>0</v>
      </c>
      <c r="E159" s="53"/>
    </row>
    <row r="160" spans="1:5" ht="20.100000000000001" customHeight="1">
      <c r="A160" s="54" t="s">
        <v>136</v>
      </c>
      <c r="B160" s="52">
        <v>0</v>
      </c>
      <c r="C160" s="52">
        <v>0</v>
      </c>
      <c r="D160" s="52">
        <v>0</v>
      </c>
      <c r="E160" s="53"/>
    </row>
    <row r="161" spans="1:5" ht="20.100000000000001" customHeight="1">
      <c r="A161" s="54" t="s">
        <v>49</v>
      </c>
      <c r="B161" s="52">
        <v>0</v>
      </c>
      <c r="C161" s="52">
        <v>0</v>
      </c>
      <c r="D161" s="52">
        <v>0</v>
      </c>
      <c r="E161" s="53"/>
    </row>
    <row r="162" spans="1:5" ht="20.100000000000001" customHeight="1">
      <c r="A162" s="54" t="s">
        <v>137</v>
      </c>
      <c r="B162" s="52">
        <v>0</v>
      </c>
      <c r="C162" s="52">
        <v>0</v>
      </c>
      <c r="D162" s="52">
        <v>0</v>
      </c>
      <c r="E162" s="53"/>
    </row>
    <row r="163" spans="1:5" ht="20.100000000000001" customHeight="1">
      <c r="A163" s="55" t="s">
        <v>138</v>
      </c>
      <c r="B163" s="52">
        <f>SUM(B164:B168)</f>
        <v>171</v>
      </c>
      <c r="C163" s="52">
        <f>SUM(C164:C168)</f>
        <v>182</v>
      </c>
      <c r="D163" s="52">
        <f>SUM(D164:D168)</f>
        <v>182</v>
      </c>
      <c r="E163" s="53"/>
    </row>
    <row r="164" spans="1:5" ht="20.100000000000001" customHeight="1">
      <c r="A164" s="55" t="s">
        <v>40</v>
      </c>
      <c r="B164" s="52">
        <v>171</v>
      </c>
      <c r="C164" s="52">
        <v>182</v>
      </c>
      <c r="D164" s="52">
        <v>0</v>
      </c>
      <c r="E164" s="53"/>
    </row>
    <row r="165" spans="1:5" ht="20.25" customHeight="1">
      <c r="A165" s="55" t="s">
        <v>41</v>
      </c>
      <c r="B165" s="52">
        <v>0</v>
      </c>
      <c r="C165" s="52">
        <v>0</v>
      </c>
      <c r="D165" s="52">
        <v>136</v>
      </c>
      <c r="E165" s="53"/>
    </row>
    <row r="166" spans="1:5" ht="20.100000000000001" customHeight="1">
      <c r="A166" s="55" t="s">
        <v>42</v>
      </c>
      <c r="B166" s="52">
        <v>0</v>
      </c>
      <c r="C166" s="52">
        <v>0</v>
      </c>
      <c r="D166" s="52">
        <v>0</v>
      </c>
      <c r="E166" s="53"/>
    </row>
    <row r="167" spans="1:5" ht="20.100000000000001" customHeight="1">
      <c r="A167" s="54" t="s">
        <v>139</v>
      </c>
      <c r="B167" s="52">
        <v>0</v>
      </c>
      <c r="C167" s="52">
        <v>0</v>
      </c>
      <c r="D167" s="52">
        <v>17</v>
      </c>
      <c r="E167" s="53"/>
    </row>
    <row r="168" spans="1:5" ht="20.100000000000001" customHeight="1">
      <c r="A168" s="54" t="s">
        <v>140</v>
      </c>
      <c r="B168" s="52">
        <v>0</v>
      </c>
      <c r="C168" s="52">
        <v>0</v>
      </c>
      <c r="D168" s="52">
        <v>29</v>
      </c>
      <c r="E168" s="53"/>
    </row>
    <row r="169" spans="1:5" ht="20.100000000000001" customHeight="1">
      <c r="A169" s="54" t="s">
        <v>141</v>
      </c>
      <c r="B169" s="52">
        <f>SUM(B170:B175)</f>
        <v>79</v>
      </c>
      <c r="C169" s="52">
        <f>SUM(C170:C175)</f>
        <v>79</v>
      </c>
      <c r="D169" s="52">
        <f>SUM(D170:D175)</f>
        <v>67</v>
      </c>
      <c r="E169" s="53"/>
    </row>
    <row r="170" spans="1:5" ht="20.100000000000001" customHeight="1">
      <c r="A170" s="55" t="s">
        <v>40</v>
      </c>
      <c r="B170" s="52">
        <v>79</v>
      </c>
      <c r="C170" s="52">
        <v>79</v>
      </c>
      <c r="D170" s="52">
        <v>45</v>
      </c>
      <c r="E170" s="53"/>
    </row>
    <row r="171" spans="1:5" ht="20.100000000000001" customHeight="1">
      <c r="A171" s="55" t="s">
        <v>41</v>
      </c>
      <c r="B171" s="52">
        <v>0</v>
      </c>
      <c r="C171" s="52">
        <v>0</v>
      </c>
      <c r="D171" s="52">
        <v>22</v>
      </c>
      <c r="E171" s="53"/>
    </row>
    <row r="172" spans="1:5" ht="20.100000000000001" customHeight="1">
      <c r="A172" s="55" t="s">
        <v>42</v>
      </c>
      <c r="B172" s="52">
        <v>0</v>
      </c>
      <c r="C172" s="52">
        <v>0</v>
      </c>
      <c r="D172" s="52">
        <v>0</v>
      </c>
      <c r="E172" s="53"/>
    </row>
    <row r="173" spans="1:5" ht="20.100000000000001" customHeight="1">
      <c r="A173" s="54" t="s">
        <v>54</v>
      </c>
      <c r="B173" s="52">
        <v>0</v>
      </c>
      <c r="C173" s="52">
        <v>0</v>
      </c>
      <c r="D173" s="52">
        <v>0</v>
      </c>
      <c r="E173" s="53"/>
    </row>
    <row r="174" spans="1:5" ht="20.100000000000001" customHeight="1">
      <c r="A174" s="54" t="s">
        <v>49</v>
      </c>
      <c r="B174" s="52">
        <v>0</v>
      </c>
      <c r="C174" s="52">
        <v>0</v>
      </c>
      <c r="D174" s="52">
        <v>0</v>
      </c>
      <c r="E174" s="53"/>
    </row>
    <row r="175" spans="1:5" s="44" customFormat="1" ht="20.100000000000001" customHeight="1">
      <c r="A175" s="54" t="s">
        <v>142</v>
      </c>
      <c r="B175" s="52">
        <v>0</v>
      </c>
      <c r="C175" s="52">
        <v>0</v>
      </c>
      <c r="D175" s="52">
        <v>0</v>
      </c>
      <c r="E175" s="53"/>
    </row>
    <row r="176" spans="1:5" ht="20.100000000000001" customHeight="1">
      <c r="A176" s="55" t="s">
        <v>143</v>
      </c>
      <c r="B176" s="52">
        <f>SUM(B177:B182)</f>
        <v>267</v>
      </c>
      <c r="C176" s="52">
        <f>SUM(C177:C182)</f>
        <v>265</v>
      </c>
      <c r="D176" s="52">
        <f>SUM(D177:D182)</f>
        <v>207</v>
      </c>
      <c r="E176" s="53"/>
    </row>
    <row r="177" spans="1:5" ht="20.100000000000001" customHeight="1">
      <c r="A177" s="55" t="s">
        <v>40</v>
      </c>
      <c r="B177" s="52">
        <v>204</v>
      </c>
      <c r="C177" s="52">
        <v>194</v>
      </c>
      <c r="D177" s="52">
        <v>109</v>
      </c>
      <c r="E177" s="53"/>
    </row>
    <row r="178" spans="1:5" ht="20.100000000000001" customHeight="1">
      <c r="A178" s="55" t="s">
        <v>41</v>
      </c>
      <c r="B178" s="52">
        <v>63</v>
      </c>
      <c r="C178" s="52">
        <v>71</v>
      </c>
      <c r="D178" s="52">
        <v>51</v>
      </c>
      <c r="E178" s="53"/>
    </row>
    <row r="179" spans="1:5" ht="20.100000000000001" customHeight="1">
      <c r="A179" s="51" t="s">
        <v>42</v>
      </c>
      <c r="B179" s="52">
        <v>0</v>
      </c>
      <c r="C179" s="52">
        <v>0</v>
      </c>
      <c r="D179" s="52">
        <v>0</v>
      </c>
      <c r="E179" s="53"/>
    </row>
    <row r="180" spans="1:5" ht="20.100000000000001" customHeight="1">
      <c r="A180" s="54" t="s">
        <v>144</v>
      </c>
      <c r="B180" s="52">
        <v>0</v>
      </c>
      <c r="C180" s="52">
        <v>0</v>
      </c>
      <c r="D180" s="52">
        <v>20</v>
      </c>
      <c r="E180" s="53"/>
    </row>
    <row r="181" spans="1:5" ht="20.100000000000001" customHeight="1">
      <c r="A181" s="54" t="s">
        <v>49</v>
      </c>
      <c r="B181" s="52">
        <v>0</v>
      </c>
      <c r="C181" s="52">
        <v>0</v>
      </c>
      <c r="D181" s="52">
        <v>27</v>
      </c>
      <c r="E181" s="53"/>
    </row>
    <row r="182" spans="1:5" ht="20.25" customHeight="1">
      <c r="A182" s="54" t="s">
        <v>145</v>
      </c>
      <c r="B182" s="52">
        <v>0</v>
      </c>
      <c r="C182" s="52">
        <v>0</v>
      </c>
      <c r="D182" s="52">
        <v>0</v>
      </c>
      <c r="E182" s="53"/>
    </row>
    <row r="183" spans="1:5" ht="20.100000000000001" customHeight="1">
      <c r="A183" s="55" t="s">
        <v>146</v>
      </c>
      <c r="B183" s="52">
        <f>SUM(B184:B189)</f>
        <v>828</v>
      </c>
      <c r="C183" s="52">
        <f>SUM(C184:C189)</f>
        <v>816</v>
      </c>
      <c r="D183" s="52">
        <f>SUM(D184:D189)</f>
        <v>795</v>
      </c>
      <c r="E183" s="53"/>
    </row>
    <row r="184" spans="1:5" ht="20.100000000000001" customHeight="1">
      <c r="A184" s="55" t="s">
        <v>40</v>
      </c>
      <c r="B184" s="52">
        <v>733</v>
      </c>
      <c r="C184" s="52">
        <v>783</v>
      </c>
      <c r="D184" s="52">
        <v>489</v>
      </c>
      <c r="E184" s="53"/>
    </row>
    <row r="185" spans="1:5" ht="20.100000000000001" customHeight="1">
      <c r="A185" s="55" t="s">
        <v>41</v>
      </c>
      <c r="B185" s="52">
        <v>95</v>
      </c>
      <c r="C185" s="52">
        <v>33</v>
      </c>
      <c r="D185" s="52">
        <v>268</v>
      </c>
      <c r="E185" s="53"/>
    </row>
    <row r="186" spans="1:5" ht="20.100000000000001" customHeight="1">
      <c r="A186" s="54" t="s">
        <v>42</v>
      </c>
      <c r="B186" s="52">
        <v>0</v>
      </c>
      <c r="C186" s="52">
        <v>0</v>
      </c>
      <c r="D186" s="52">
        <v>0</v>
      </c>
      <c r="E186" s="53"/>
    </row>
    <row r="187" spans="1:5" ht="20.100000000000001" customHeight="1">
      <c r="A187" s="54" t="s">
        <v>147</v>
      </c>
      <c r="B187" s="52">
        <v>0</v>
      </c>
      <c r="C187" s="52">
        <v>0</v>
      </c>
      <c r="D187" s="52">
        <v>24</v>
      </c>
      <c r="E187" s="53"/>
    </row>
    <row r="188" spans="1:5" ht="20.100000000000001" customHeight="1">
      <c r="A188" s="54" t="s">
        <v>49</v>
      </c>
      <c r="B188" s="52">
        <v>0</v>
      </c>
      <c r="C188" s="52">
        <v>0</v>
      </c>
      <c r="D188" s="52">
        <v>8</v>
      </c>
      <c r="E188" s="53"/>
    </row>
    <row r="189" spans="1:5" ht="20.100000000000001" customHeight="1">
      <c r="A189" s="55" t="s">
        <v>148</v>
      </c>
      <c r="B189" s="52">
        <v>0</v>
      </c>
      <c r="C189" s="52">
        <v>0</v>
      </c>
      <c r="D189" s="52">
        <v>6</v>
      </c>
      <c r="E189" s="53"/>
    </row>
    <row r="190" spans="1:5" ht="20.100000000000001" customHeight="1">
      <c r="A190" s="55" t="s">
        <v>149</v>
      </c>
      <c r="B190" s="52">
        <f>SUM(B191:B196)</f>
        <v>1096</v>
      </c>
      <c r="C190" s="52">
        <f>SUM(C191:C196)</f>
        <v>1218</v>
      </c>
      <c r="D190" s="52">
        <f>SUM(D191:D196)</f>
        <v>1025</v>
      </c>
      <c r="E190" s="53"/>
    </row>
    <row r="191" spans="1:5" ht="20.100000000000001" customHeight="1">
      <c r="A191" s="55" t="s">
        <v>40</v>
      </c>
      <c r="B191" s="52">
        <v>347</v>
      </c>
      <c r="C191" s="52">
        <v>469</v>
      </c>
      <c r="D191" s="52">
        <v>264</v>
      </c>
      <c r="E191" s="53"/>
    </row>
    <row r="192" spans="1:5" ht="20.100000000000001" customHeight="1">
      <c r="A192" s="51" t="s">
        <v>41</v>
      </c>
      <c r="B192" s="52">
        <v>140</v>
      </c>
      <c r="C192" s="52">
        <v>140</v>
      </c>
      <c r="D192" s="52">
        <v>73</v>
      </c>
      <c r="E192" s="53"/>
    </row>
    <row r="193" spans="1:5" ht="20.100000000000001" customHeight="1">
      <c r="A193" s="54" t="s">
        <v>42</v>
      </c>
      <c r="B193" s="52">
        <v>0</v>
      </c>
      <c r="C193" s="52">
        <v>0</v>
      </c>
      <c r="D193" s="52">
        <v>0</v>
      </c>
      <c r="E193" s="53"/>
    </row>
    <row r="194" spans="1:5" ht="20.100000000000001" customHeight="1">
      <c r="A194" s="54" t="s">
        <v>150</v>
      </c>
      <c r="B194" s="52">
        <v>0</v>
      </c>
      <c r="C194" s="52">
        <v>0</v>
      </c>
      <c r="D194" s="52">
        <v>0</v>
      </c>
      <c r="E194" s="53"/>
    </row>
    <row r="195" spans="1:5" ht="20.100000000000001" customHeight="1">
      <c r="A195" s="54" t="s">
        <v>49</v>
      </c>
      <c r="B195" s="52">
        <v>0</v>
      </c>
      <c r="C195" s="52">
        <v>0</v>
      </c>
      <c r="D195" s="52">
        <v>14</v>
      </c>
      <c r="E195" s="53"/>
    </row>
    <row r="196" spans="1:5" ht="20.100000000000001" customHeight="1">
      <c r="A196" s="55" t="s">
        <v>151</v>
      </c>
      <c r="B196" s="52">
        <v>609</v>
      </c>
      <c r="C196" s="52">
        <v>609</v>
      </c>
      <c r="D196" s="52">
        <v>674</v>
      </c>
      <c r="E196" s="53"/>
    </row>
    <row r="197" spans="1:5" ht="20.100000000000001" customHeight="1">
      <c r="A197" s="55" t="s">
        <v>152</v>
      </c>
      <c r="B197" s="52">
        <f>SUM(B198:B202)</f>
        <v>194</v>
      </c>
      <c r="C197" s="52">
        <f>SUM(C198:C202)</f>
        <v>197</v>
      </c>
      <c r="D197" s="52">
        <f>SUM(D198:D202)</f>
        <v>184</v>
      </c>
      <c r="E197" s="53"/>
    </row>
    <row r="198" spans="1:5" ht="20.100000000000001" customHeight="1">
      <c r="A198" s="55" t="s">
        <v>40</v>
      </c>
      <c r="B198" s="52">
        <v>184</v>
      </c>
      <c r="C198" s="52">
        <v>187</v>
      </c>
      <c r="D198" s="52">
        <v>132</v>
      </c>
      <c r="E198" s="53"/>
    </row>
    <row r="199" spans="1:5" ht="20.100000000000001" customHeight="1">
      <c r="A199" s="54" t="s">
        <v>41</v>
      </c>
      <c r="B199" s="52">
        <v>10</v>
      </c>
      <c r="C199" s="52">
        <v>10</v>
      </c>
      <c r="D199" s="52">
        <v>44</v>
      </c>
      <c r="E199" s="53"/>
    </row>
    <row r="200" spans="1:5" ht="20.100000000000001" customHeight="1">
      <c r="A200" s="54" t="s">
        <v>42</v>
      </c>
      <c r="B200" s="52">
        <v>0</v>
      </c>
      <c r="C200" s="52">
        <v>0</v>
      </c>
      <c r="D200" s="52">
        <v>0</v>
      </c>
      <c r="E200" s="53"/>
    </row>
    <row r="201" spans="1:5" ht="20.100000000000001" customHeight="1">
      <c r="A201" s="54" t="s">
        <v>49</v>
      </c>
      <c r="B201" s="52">
        <v>0</v>
      </c>
      <c r="C201" s="52">
        <v>0</v>
      </c>
      <c r="D201" s="52">
        <v>0</v>
      </c>
      <c r="E201" s="53"/>
    </row>
    <row r="202" spans="1:5" ht="20.100000000000001" customHeight="1">
      <c r="A202" s="55" t="s">
        <v>153</v>
      </c>
      <c r="B202" s="52">
        <v>0</v>
      </c>
      <c r="C202" s="52">
        <v>0</v>
      </c>
      <c r="D202" s="52">
        <v>8</v>
      </c>
      <c r="E202" s="53"/>
    </row>
    <row r="203" spans="1:5" ht="20.100000000000001" customHeight="1">
      <c r="A203" s="55" t="s">
        <v>154</v>
      </c>
      <c r="B203" s="52">
        <f>SUM(B204:B210)</f>
        <v>212</v>
      </c>
      <c r="C203" s="52">
        <f>SUM(C204:C210)</f>
        <v>219</v>
      </c>
      <c r="D203" s="52">
        <f>SUM(D204:D210)</f>
        <v>218</v>
      </c>
      <c r="E203" s="53"/>
    </row>
    <row r="204" spans="1:5" ht="20.100000000000001" customHeight="1">
      <c r="A204" s="55" t="s">
        <v>40</v>
      </c>
      <c r="B204" s="52">
        <v>212</v>
      </c>
      <c r="C204" s="52">
        <v>219</v>
      </c>
      <c r="D204" s="52">
        <v>147</v>
      </c>
      <c r="E204" s="53"/>
    </row>
    <row r="205" spans="1:5" ht="20.100000000000001" customHeight="1">
      <c r="A205" s="51" t="s">
        <v>41</v>
      </c>
      <c r="B205" s="52">
        <v>0</v>
      </c>
      <c r="C205" s="52">
        <v>0</v>
      </c>
      <c r="D205" s="52">
        <v>0</v>
      </c>
      <c r="E205" s="53"/>
    </row>
    <row r="206" spans="1:5" ht="20.100000000000001" customHeight="1">
      <c r="A206" s="54" t="s">
        <v>42</v>
      </c>
      <c r="B206" s="52">
        <v>0</v>
      </c>
      <c r="C206" s="52">
        <v>0</v>
      </c>
      <c r="D206" s="52">
        <v>0</v>
      </c>
      <c r="E206" s="53"/>
    </row>
    <row r="207" spans="1:5" ht="20.100000000000001" customHeight="1">
      <c r="A207" s="54" t="s">
        <v>155</v>
      </c>
      <c r="B207" s="52">
        <v>0</v>
      </c>
      <c r="C207" s="52">
        <v>0</v>
      </c>
      <c r="D207" s="52">
        <v>0</v>
      </c>
      <c r="E207" s="53"/>
    </row>
    <row r="208" spans="1:5" ht="20.100000000000001" customHeight="1">
      <c r="A208" s="54" t="s">
        <v>156</v>
      </c>
      <c r="B208" s="52">
        <v>0</v>
      </c>
      <c r="C208" s="52">
        <v>0</v>
      </c>
      <c r="D208" s="52">
        <v>0</v>
      </c>
      <c r="E208" s="53"/>
    </row>
    <row r="209" spans="1:5" ht="20.100000000000001" customHeight="1">
      <c r="A209" s="55" t="s">
        <v>49</v>
      </c>
      <c r="B209" s="52">
        <v>0</v>
      </c>
      <c r="C209" s="52">
        <v>0</v>
      </c>
      <c r="D209" s="52">
        <v>0</v>
      </c>
      <c r="E209" s="53"/>
    </row>
    <row r="210" spans="1:5" ht="20.100000000000001" customHeight="1">
      <c r="A210" s="55" t="s">
        <v>157</v>
      </c>
      <c r="B210" s="52">
        <v>0</v>
      </c>
      <c r="C210" s="52">
        <v>0</v>
      </c>
      <c r="D210" s="52">
        <v>71</v>
      </c>
      <c r="E210" s="56"/>
    </row>
    <row r="211" spans="1:5" ht="20.100000000000001" customHeight="1">
      <c r="A211" s="55" t="s">
        <v>158</v>
      </c>
      <c r="B211" s="52">
        <f>SUM(B212:B216)</f>
        <v>0</v>
      </c>
      <c r="C211" s="52">
        <f>SUM(C212:C216)</f>
        <v>0</v>
      </c>
      <c r="D211" s="52">
        <f>SUM(D212:D216)</f>
        <v>0</v>
      </c>
      <c r="E211" s="56"/>
    </row>
    <row r="212" spans="1:5" ht="20.100000000000001" customHeight="1">
      <c r="A212" s="54" t="s">
        <v>40</v>
      </c>
      <c r="B212" s="52">
        <v>0</v>
      </c>
      <c r="C212" s="52">
        <v>0</v>
      </c>
      <c r="D212" s="52">
        <v>0</v>
      </c>
      <c r="E212" s="56"/>
    </row>
    <row r="213" spans="1:5" ht="20.100000000000001" customHeight="1">
      <c r="A213" s="54" t="s">
        <v>41</v>
      </c>
      <c r="B213" s="52">
        <v>0</v>
      </c>
      <c r="C213" s="52">
        <v>0</v>
      </c>
      <c r="D213" s="52">
        <v>0</v>
      </c>
      <c r="E213" s="53"/>
    </row>
    <row r="214" spans="1:5" ht="20.100000000000001" customHeight="1">
      <c r="A214" s="54" t="s">
        <v>42</v>
      </c>
      <c r="B214" s="52">
        <v>0</v>
      </c>
      <c r="C214" s="52">
        <v>0</v>
      </c>
      <c r="D214" s="52">
        <v>0</v>
      </c>
      <c r="E214" s="53"/>
    </row>
    <row r="215" spans="1:5" ht="20.100000000000001" customHeight="1">
      <c r="A215" s="55" t="s">
        <v>49</v>
      </c>
      <c r="B215" s="52">
        <v>0</v>
      </c>
      <c r="C215" s="52">
        <v>0</v>
      </c>
      <c r="D215" s="52">
        <v>0</v>
      </c>
      <c r="E215" s="53"/>
    </row>
    <row r="216" spans="1:5" ht="20.100000000000001" customHeight="1">
      <c r="A216" s="55" t="s">
        <v>159</v>
      </c>
      <c r="B216" s="52">
        <v>0</v>
      </c>
      <c r="C216" s="52">
        <v>0</v>
      </c>
      <c r="D216" s="52">
        <v>0</v>
      </c>
      <c r="E216" s="53"/>
    </row>
    <row r="217" spans="1:5" ht="20.100000000000001" customHeight="1">
      <c r="A217" s="55" t="s">
        <v>160</v>
      </c>
      <c r="B217" s="52">
        <f>SUM(B218:B222)</f>
        <v>1145</v>
      </c>
      <c r="C217" s="52">
        <f>SUM(C218:C222)</f>
        <v>1158</v>
      </c>
      <c r="D217" s="52">
        <f>SUM(D218:D222)</f>
        <v>868</v>
      </c>
      <c r="E217" s="53"/>
    </row>
    <row r="218" spans="1:5" ht="20.100000000000001" customHeight="1">
      <c r="A218" s="55" t="s">
        <v>40</v>
      </c>
      <c r="B218" s="52">
        <v>82</v>
      </c>
      <c r="C218" s="52">
        <v>95</v>
      </c>
      <c r="D218" s="52">
        <v>0</v>
      </c>
      <c r="E218" s="53"/>
    </row>
    <row r="219" spans="1:5" ht="20.100000000000001" customHeight="1">
      <c r="A219" s="54" t="s">
        <v>41</v>
      </c>
      <c r="B219" s="52">
        <v>2</v>
      </c>
      <c r="C219" s="52">
        <v>2</v>
      </c>
      <c r="D219" s="52">
        <v>95</v>
      </c>
      <c r="E219" s="53"/>
    </row>
    <row r="220" spans="1:5" ht="20.100000000000001" customHeight="1">
      <c r="A220" s="54" t="s">
        <v>42</v>
      </c>
      <c r="B220" s="52">
        <v>0</v>
      </c>
      <c r="C220" s="52">
        <v>0</v>
      </c>
      <c r="D220" s="52">
        <v>0</v>
      </c>
      <c r="E220" s="53"/>
    </row>
    <row r="221" spans="1:5" ht="20.100000000000001" customHeight="1">
      <c r="A221" s="54" t="s">
        <v>49</v>
      </c>
      <c r="B221" s="52">
        <v>0</v>
      </c>
      <c r="C221" s="52">
        <v>0</v>
      </c>
      <c r="D221" s="52">
        <v>0</v>
      </c>
      <c r="E221" s="53"/>
    </row>
    <row r="222" spans="1:5" ht="20.100000000000001" customHeight="1">
      <c r="A222" s="55" t="s">
        <v>161</v>
      </c>
      <c r="B222" s="52">
        <v>1061</v>
      </c>
      <c r="C222" s="52">
        <v>1061</v>
      </c>
      <c r="D222" s="52">
        <v>773</v>
      </c>
      <c r="E222" s="53"/>
    </row>
    <row r="223" spans="1:5" ht="20.100000000000001" customHeight="1">
      <c r="A223" s="55" t="s">
        <v>162</v>
      </c>
      <c r="B223" s="52">
        <f>SUM(B224:B228)</f>
        <v>0</v>
      </c>
      <c r="C223" s="52">
        <f>SUM(C224:C228)</f>
        <v>0</v>
      </c>
      <c r="D223" s="52">
        <f>SUM(D224:D228)</f>
        <v>0</v>
      </c>
      <c r="E223" s="53"/>
    </row>
    <row r="224" spans="1:5" ht="20.100000000000001" customHeight="1">
      <c r="A224" s="55" t="s">
        <v>40</v>
      </c>
      <c r="B224" s="52">
        <v>0</v>
      </c>
      <c r="C224" s="52">
        <v>0</v>
      </c>
      <c r="D224" s="52">
        <v>0</v>
      </c>
      <c r="E224" s="53"/>
    </row>
    <row r="225" spans="1:5" ht="20.100000000000001" customHeight="1">
      <c r="A225" s="54" t="s">
        <v>41</v>
      </c>
      <c r="B225" s="52">
        <v>0</v>
      </c>
      <c r="C225" s="52">
        <v>0</v>
      </c>
      <c r="D225" s="52">
        <v>0</v>
      </c>
      <c r="E225" s="53"/>
    </row>
    <row r="226" spans="1:5" ht="20.100000000000001" customHeight="1">
      <c r="A226" s="54" t="s">
        <v>42</v>
      </c>
      <c r="B226" s="52">
        <v>0</v>
      </c>
      <c r="C226" s="52">
        <v>0</v>
      </c>
      <c r="D226" s="52">
        <v>0</v>
      </c>
      <c r="E226" s="53"/>
    </row>
    <row r="227" spans="1:5" ht="20.100000000000001" customHeight="1">
      <c r="A227" s="54" t="s">
        <v>49</v>
      </c>
      <c r="B227" s="52">
        <v>0</v>
      </c>
      <c r="C227" s="52">
        <v>0</v>
      </c>
      <c r="D227" s="52">
        <v>0</v>
      </c>
      <c r="E227" s="53"/>
    </row>
    <row r="228" spans="1:5" ht="20.100000000000001" customHeight="1">
      <c r="A228" s="55" t="s">
        <v>163</v>
      </c>
      <c r="B228" s="52">
        <v>0</v>
      </c>
      <c r="C228" s="52">
        <v>0</v>
      </c>
      <c r="D228" s="52">
        <v>0</v>
      </c>
      <c r="E228" s="53"/>
    </row>
    <row r="229" spans="1:5" ht="20.100000000000001" customHeight="1">
      <c r="A229" s="55" t="s">
        <v>164</v>
      </c>
      <c r="B229" s="52">
        <f>SUM(B230:B245)</f>
        <v>2981</v>
      </c>
      <c r="C229" s="52">
        <f>SUM(C230:C245)</f>
        <v>3551</v>
      </c>
      <c r="D229" s="52">
        <f>SUM(D230:D245)</f>
        <v>3459</v>
      </c>
      <c r="E229" s="53"/>
    </row>
    <row r="230" spans="1:5" ht="20.100000000000001" customHeight="1">
      <c r="A230" s="55" t="s">
        <v>40</v>
      </c>
      <c r="B230" s="52">
        <v>2560</v>
      </c>
      <c r="C230" s="52">
        <v>3130</v>
      </c>
      <c r="D230" s="52">
        <v>2644</v>
      </c>
      <c r="E230" s="53"/>
    </row>
    <row r="231" spans="1:5" ht="20.100000000000001" customHeight="1">
      <c r="A231" s="51" t="s">
        <v>41</v>
      </c>
      <c r="B231" s="52">
        <v>200</v>
      </c>
      <c r="C231" s="52">
        <v>200</v>
      </c>
      <c r="D231" s="52">
        <v>69</v>
      </c>
      <c r="E231" s="53"/>
    </row>
    <row r="232" spans="1:5" ht="20.100000000000001" customHeight="1">
      <c r="A232" s="54" t="s">
        <v>42</v>
      </c>
      <c r="B232" s="52">
        <v>0</v>
      </c>
      <c r="C232" s="52">
        <v>0</v>
      </c>
      <c r="D232" s="52">
        <v>0</v>
      </c>
      <c r="E232" s="53"/>
    </row>
    <row r="233" spans="1:5" ht="20.100000000000001" customHeight="1">
      <c r="A233" s="54" t="s">
        <v>165</v>
      </c>
      <c r="B233" s="52">
        <v>0</v>
      </c>
      <c r="C233" s="52">
        <v>0</v>
      </c>
      <c r="D233" s="52">
        <v>15</v>
      </c>
      <c r="E233" s="53"/>
    </row>
    <row r="234" spans="1:5" ht="20.100000000000001" customHeight="1">
      <c r="A234" s="54" t="s">
        <v>166</v>
      </c>
      <c r="B234" s="52">
        <v>0</v>
      </c>
      <c r="C234" s="52">
        <v>0</v>
      </c>
      <c r="D234" s="52">
        <v>12</v>
      </c>
      <c r="E234" s="53"/>
    </row>
    <row r="235" spans="1:5" ht="20.100000000000001" customHeight="1">
      <c r="A235" s="55" t="s">
        <v>167</v>
      </c>
      <c r="B235" s="52">
        <v>0</v>
      </c>
      <c r="C235" s="52">
        <v>0</v>
      </c>
      <c r="D235" s="52">
        <v>0</v>
      </c>
      <c r="E235" s="53"/>
    </row>
    <row r="236" spans="1:5" ht="20.100000000000001" customHeight="1">
      <c r="A236" s="55" t="s">
        <v>168</v>
      </c>
      <c r="B236" s="52">
        <v>0</v>
      </c>
      <c r="C236" s="52">
        <v>0</v>
      </c>
      <c r="D236" s="52">
        <v>0</v>
      </c>
      <c r="E236" s="53"/>
    </row>
    <row r="237" spans="1:5" ht="20.100000000000001" customHeight="1">
      <c r="A237" s="55" t="s">
        <v>81</v>
      </c>
      <c r="B237" s="52">
        <v>0</v>
      </c>
      <c r="C237" s="52">
        <v>0</v>
      </c>
      <c r="D237" s="52">
        <v>0</v>
      </c>
      <c r="E237" s="53"/>
    </row>
    <row r="238" spans="1:5" ht="20.100000000000001" customHeight="1">
      <c r="A238" s="54" t="s">
        <v>169</v>
      </c>
      <c r="B238" s="52">
        <v>0</v>
      </c>
      <c r="C238" s="52">
        <v>0</v>
      </c>
      <c r="D238" s="52">
        <v>0</v>
      </c>
      <c r="E238" s="53"/>
    </row>
    <row r="239" spans="1:5" ht="20.100000000000001" customHeight="1">
      <c r="A239" s="54" t="s">
        <v>170</v>
      </c>
      <c r="B239" s="52">
        <v>0</v>
      </c>
      <c r="C239" s="52">
        <v>0</v>
      </c>
      <c r="D239" s="52">
        <v>0</v>
      </c>
      <c r="E239" s="53"/>
    </row>
    <row r="240" spans="1:5" ht="20.100000000000001" customHeight="1">
      <c r="A240" s="54" t="s">
        <v>171</v>
      </c>
      <c r="B240" s="52">
        <v>0</v>
      </c>
      <c r="C240" s="52">
        <v>0</v>
      </c>
      <c r="D240" s="52">
        <v>0</v>
      </c>
      <c r="E240" s="53"/>
    </row>
    <row r="241" spans="1:5" ht="20.100000000000001" customHeight="1">
      <c r="A241" s="55" t="s">
        <v>172</v>
      </c>
      <c r="B241" s="52">
        <v>0</v>
      </c>
      <c r="C241" s="52">
        <v>0</v>
      </c>
      <c r="D241" s="52">
        <v>13</v>
      </c>
      <c r="E241" s="53"/>
    </row>
    <row r="242" spans="1:5" ht="20.100000000000001" customHeight="1">
      <c r="A242" s="55" t="s">
        <v>173</v>
      </c>
      <c r="B242" s="52">
        <v>0</v>
      </c>
      <c r="C242" s="52">
        <v>0</v>
      </c>
      <c r="D242" s="52">
        <v>0</v>
      </c>
      <c r="E242" s="53"/>
    </row>
    <row r="243" spans="1:5" ht="20.100000000000001" customHeight="1">
      <c r="A243" s="55" t="s">
        <v>174</v>
      </c>
      <c r="B243" s="52">
        <v>0</v>
      </c>
      <c r="C243" s="52">
        <v>0</v>
      </c>
      <c r="D243" s="52">
        <v>0</v>
      </c>
      <c r="E243" s="53"/>
    </row>
    <row r="244" spans="1:5" ht="20.100000000000001" customHeight="1">
      <c r="A244" s="51" t="s">
        <v>49</v>
      </c>
      <c r="B244" s="52">
        <v>221</v>
      </c>
      <c r="C244" s="52">
        <v>221</v>
      </c>
      <c r="D244" s="52">
        <v>497</v>
      </c>
      <c r="E244" s="53"/>
    </row>
    <row r="245" spans="1:5" ht="20.100000000000001" customHeight="1">
      <c r="A245" s="54" t="s">
        <v>175</v>
      </c>
      <c r="B245" s="52">
        <v>0</v>
      </c>
      <c r="C245" s="52">
        <v>0</v>
      </c>
      <c r="D245" s="52">
        <v>209</v>
      </c>
      <c r="E245" s="53"/>
    </row>
    <row r="246" spans="1:5" ht="20.100000000000001" customHeight="1">
      <c r="A246" s="54" t="s">
        <v>176</v>
      </c>
      <c r="B246" s="52">
        <f>SUM(B247:B248)</f>
        <v>31054</v>
      </c>
      <c r="C246" s="52">
        <f>SUM(C247:C248)</f>
        <v>20699</v>
      </c>
      <c r="D246" s="52">
        <f>SUM(D247:D248)</f>
        <v>16457</v>
      </c>
      <c r="E246" s="53"/>
    </row>
    <row r="247" spans="1:5" ht="20.100000000000001" customHeight="1">
      <c r="A247" s="54" t="s">
        <v>177</v>
      </c>
      <c r="B247" s="52">
        <v>0</v>
      </c>
      <c r="C247" s="52">
        <v>0</v>
      </c>
      <c r="D247" s="52">
        <v>0</v>
      </c>
      <c r="E247" s="53"/>
    </row>
    <row r="248" spans="1:5" ht="20.100000000000001" customHeight="1">
      <c r="A248" s="55" t="s">
        <v>178</v>
      </c>
      <c r="B248" s="52">
        <v>31054</v>
      </c>
      <c r="C248" s="52">
        <v>20699</v>
      </c>
      <c r="D248" s="52">
        <v>16457</v>
      </c>
      <c r="E248" s="53"/>
    </row>
    <row r="249" spans="1:5" ht="20.100000000000001" customHeight="1">
      <c r="A249" s="55" t="s">
        <v>179</v>
      </c>
      <c r="B249" s="52">
        <f>SUM(B250,B257,B260,B263,B269,B273,B275,B280,B286)</f>
        <v>0</v>
      </c>
      <c r="C249" s="52">
        <f>SUM(C250,C257,C260,C263,C269,C273,C275,C280,C286)</f>
        <v>0</v>
      </c>
      <c r="D249" s="52">
        <f>SUM(D250,D257,D260,D263,D269,D273,D275,D280,D286)</f>
        <v>0</v>
      </c>
      <c r="E249" s="53"/>
    </row>
    <row r="250" spans="1:5" ht="20.100000000000001" customHeight="1">
      <c r="A250" s="55" t="s">
        <v>180</v>
      </c>
      <c r="B250" s="52">
        <f>SUM(B251:B256)</f>
        <v>0</v>
      </c>
      <c r="C250" s="52">
        <f>SUM(C251:C256)</f>
        <v>0</v>
      </c>
      <c r="D250" s="52">
        <f>SUM(D251:D256)</f>
        <v>0</v>
      </c>
      <c r="E250" s="53"/>
    </row>
    <row r="251" spans="1:5" ht="20.100000000000001" customHeight="1">
      <c r="A251" s="54" t="s">
        <v>40</v>
      </c>
      <c r="B251" s="52">
        <v>0</v>
      </c>
      <c r="C251" s="52">
        <v>0</v>
      </c>
      <c r="D251" s="52">
        <v>0</v>
      </c>
      <c r="E251" s="53"/>
    </row>
    <row r="252" spans="1:5" ht="20.100000000000001" customHeight="1">
      <c r="A252" s="54" t="s">
        <v>41</v>
      </c>
      <c r="B252" s="52">
        <v>0</v>
      </c>
      <c r="C252" s="52">
        <v>0</v>
      </c>
      <c r="D252" s="52">
        <v>0</v>
      </c>
      <c r="E252" s="53"/>
    </row>
    <row r="253" spans="1:5" ht="20.100000000000001" customHeight="1">
      <c r="A253" s="54" t="s">
        <v>42</v>
      </c>
      <c r="B253" s="52">
        <v>0</v>
      </c>
      <c r="C253" s="52">
        <v>0</v>
      </c>
      <c r="D253" s="52">
        <v>0</v>
      </c>
      <c r="E253" s="53"/>
    </row>
    <row r="254" spans="1:5" ht="20.100000000000001" customHeight="1">
      <c r="A254" s="55" t="s">
        <v>147</v>
      </c>
      <c r="B254" s="52">
        <v>0</v>
      </c>
      <c r="C254" s="52">
        <v>0</v>
      </c>
      <c r="D254" s="52">
        <v>0</v>
      </c>
      <c r="E254" s="53"/>
    </row>
    <row r="255" spans="1:5" ht="20.100000000000001" customHeight="1">
      <c r="A255" s="55" t="s">
        <v>49</v>
      </c>
      <c r="B255" s="52">
        <v>0</v>
      </c>
      <c r="C255" s="52">
        <v>0</v>
      </c>
      <c r="D255" s="52">
        <v>0</v>
      </c>
      <c r="E255" s="53"/>
    </row>
    <row r="256" spans="1:5" ht="20.100000000000001" customHeight="1">
      <c r="A256" s="55" t="s">
        <v>181</v>
      </c>
      <c r="B256" s="52">
        <v>0</v>
      </c>
      <c r="C256" s="52">
        <v>0</v>
      </c>
      <c r="D256" s="52">
        <v>0</v>
      </c>
      <c r="E256" s="53"/>
    </row>
    <row r="257" spans="1:5" ht="20.100000000000001" customHeight="1">
      <c r="A257" s="51" t="s">
        <v>182</v>
      </c>
      <c r="B257" s="52">
        <f>SUM(B258:B259)</f>
        <v>0</v>
      </c>
      <c r="C257" s="52">
        <f>SUM(C258:C259)</f>
        <v>0</v>
      </c>
      <c r="D257" s="52">
        <f>SUM(D258:D259)</f>
        <v>0</v>
      </c>
      <c r="E257" s="53"/>
    </row>
    <row r="258" spans="1:5" ht="20.100000000000001" customHeight="1">
      <c r="A258" s="54" t="s">
        <v>183</v>
      </c>
      <c r="B258" s="52">
        <v>0</v>
      </c>
      <c r="C258" s="52">
        <v>0</v>
      </c>
      <c r="D258" s="52">
        <v>0</v>
      </c>
      <c r="E258" s="53"/>
    </row>
    <row r="259" spans="1:5" ht="20.100000000000001" customHeight="1">
      <c r="A259" s="54" t="s">
        <v>184</v>
      </c>
      <c r="B259" s="52">
        <v>0</v>
      </c>
      <c r="C259" s="52">
        <v>0</v>
      </c>
      <c r="D259" s="52">
        <v>0</v>
      </c>
      <c r="E259" s="53"/>
    </row>
    <row r="260" spans="1:5" ht="20.100000000000001" customHeight="1">
      <c r="A260" s="51" t="s">
        <v>185</v>
      </c>
      <c r="B260" s="52">
        <f>SUM(B261:B262)</f>
        <v>0</v>
      </c>
      <c r="C260" s="52">
        <f>SUM(C261:C262)</f>
        <v>0</v>
      </c>
      <c r="D260" s="52">
        <f>SUM(D261:D262)</f>
        <v>0</v>
      </c>
      <c r="E260" s="53"/>
    </row>
    <row r="261" spans="1:5" ht="20.100000000000001" customHeight="1">
      <c r="A261" s="55" t="s">
        <v>186</v>
      </c>
      <c r="B261" s="52">
        <v>0</v>
      </c>
      <c r="C261" s="52">
        <v>0</v>
      </c>
      <c r="D261" s="52">
        <v>0</v>
      </c>
      <c r="E261" s="53"/>
    </row>
    <row r="262" spans="1:5" ht="20.100000000000001" customHeight="1">
      <c r="A262" s="55" t="s">
        <v>187</v>
      </c>
      <c r="B262" s="52">
        <v>0</v>
      </c>
      <c r="C262" s="52">
        <v>0</v>
      </c>
      <c r="D262" s="52">
        <v>0</v>
      </c>
      <c r="E262" s="53"/>
    </row>
    <row r="263" spans="1:5" ht="20.100000000000001" customHeight="1">
      <c r="A263" s="54" t="s">
        <v>188</v>
      </c>
      <c r="B263" s="52">
        <f>SUM(B264:B268)</f>
        <v>0</v>
      </c>
      <c r="C263" s="52">
        <f>SUM(C264:C268)</f>
        <v>0</v>
      </c>
      <c r="D263" s="52">
        <f>SUM(D264:D268)</f>
        <v>0</v>
      </c>
      <c r="E263" s="53"/>
    </row>
    <row r="264" spans="1:5" ht="20.100000000000001" customHeight="1">
      <c r="A264" s="54" t="s">
        <v>189</v>
      </c>
      <c r="B264" s="52">
        <v>0</v>
      </c>
      <c r="C264" s="52">
        <v>0</v>
      </c>
      <c r="D264" s="52">
        <v>0</v>
      </c>
      <c r="E264" s="53"/>
    </row>
    <row r="265" spans="1:5" ht="20.100000000000001" customHeight="1">
      <c r="A265" s="54" t="s">
        <v>190</v>
      </c>
      <c r="B265" s="52">
        <v>0</v>
      </c>
      <c r="C265" s="52">
        <v>0</v>
      </c>
      <c r="D265" s="52">
        <v>0</v>
      </c>
      <c r="E265" s="53"/>
    </row>
    <row r="266" spans="1:5" ht="20.100000000000001" customHeight="1">
      <c r="A266" s="55" t="s">
        <v>191</v>
      </c>
      <c r="B266" s="52">
        <v>0</v>
      </c>
      <c r="C266" s="52">
        <v>0</v>
      </c>
      <c r="D266" s="52">
        <v>0</v>
      </c>
      <c r="E266" s="53"/>
    </row>
    <row r="267" spans="1:5" ht="20.100000000000001" customHeight="1">
      <c r="A267" s="55" t="s">
        <v>192</v>
      </c>
      <c r="B267" s="52">
        <v>0</v>
      </c>
      <c r="C267" s="52">
        <v>0</v>
      </c>
      <c r="D267" s="52">
        <v>0</v>
      </c>
      <c r="E267" s="53"/>
    </row>
    <row r="268" spans="1:5" ht="20.100000000000001" customHeight="1">
      <c r="A268" s="55" t="s">
        <v>193</v>
      </c>
      <c r="B268" s="52">
        <v>0</v>
      </c>
      <c r="C268" s="52">
        <v>0</v>
      </c>
      <c r="D268" s="52">
        <v>0</v>
      </c>
      <c r="E268" s="53"/>
    </row>
    <row r="269" spans="1:5" ht="20.100000000000001" customHeight="1">
      <c r="A269" s="55" t="s">
        <v>194</v>
      </c>
      <c r="B269" s="52">
        <f>SUM(B270:B272)</f>
        <v>0</v>
      </c>
      <c r="C269" s="52">
        <f>SUM(C270:C272)</f>
        <v>0</v>
      </c>
      <c r="D269" s="52">
        <f>SUM(D270:D272)</f>
        <v>0</v>
      </c>
      <c r="E269" s="53"/>
    </row>
    <row r="270" spans="1:5" ht="20.100000000000001" customHeight="1">
      <c r="A270" s="55" t="s">
        <v>195</v>
      </c>
      <c r="B270" s="52">
        <v>0</v>
      </c>
      <c r="C270" s="52">
        <v>0</v>
      </c>
      <c r="D270" s="52">
        <v>0</v>
      </c>
      <c r="E270" s="53"/>
    </row>
    <row r="271" spans="1:5" ht="20.100000000000001" customHeight="1">
      <c r="A271" s="55" t="s">
        <v>196</v>
      </c>
      <c r="B271" s="52">
        <v>0</v>
      </c>
      <c r="C271" s="52">
        <v>0</v>
      </c>
      <c r="D271" s="52">
        <v>0</v>
      </c>
      <c r="E271" s="53"/>
    </row>
    <row r="272" spans="1:5" ht="20.100000000000001" customHeight="1">
      <c r="A272" s="51" t="s">
        <v>197</v>
      </c>
      <c r="B272" s="52">
        <v>0</v>
      </c>
      <c r="C272" s="52">
        <v>0</v>
      </c>
      <c r="D272" s="52">
        <v>0</v>
      </c>
      <c r="E272" s="53"/>
    </row>
    <row r="273" spans="1:5" ht="20.100000000000001" customHeight="1">
      <c r="A273" s="54" t="s">
        <v>198</v>
      </c>
      <c r="B273" s="52">
        <f>B274</f>
        <v>0</v>
      </c>
      <c r="C273" s="52">
        <f>C274</f>
        <v>0</v>
      </c>
      <c r="D273" s="52">
        <f>D274</f>
        <v>0</v>
      </c>
      <c r="E273" s="53"/>
    </row>
    <row r="274" spans="1:5" ht="20.100000000000001" customHeight="1">
      <c r="A274" s="54" t="s">
        <v>199</v>
      </c>
      <c r="B274" s="52">
        <v>0</v>
      </c>
      <c r="C274" s="52">
        <v>0</v>
      </c>
      <c r="D274" s="52">
        <v>0</v>
      </c>
      <c r="E274" s="53"/>
    </row>
    <row r="275" spans="1:5" ht="20.100000000000001" customHeight="1">
      <c r="A275" s="54" t="s">
        <v>200</v>
      </c>
      <c r="B275" s="52">
        <f>SUM(B276:B279)</f>
        <v>0</v>
      </c>
      <c r="C275" s="52">
        <f>SUM(C276:C279)</f>
        <v>0</v>
      </c>
      <c r="D275" s="52">
        <f>SUM(D276:D279)</f>
        <v>0</v>
      </c>
      <c r="E275" s="53"/>
    </row>
    <row r="276" spans="1:5" ht="20.100000000000001" customHeight="1">
      <c r="A276" s="55" t="s">
        <v>201</v>
      </c>
      <c r="B276" s="52">
        <v>0</v>
      </c>
      <c r="C276" s="52">
        <v>0</v>
      </c>
      <c r="D276" s="52">
        <v>0</v>
      </c>
      <c r="E276" s="53"/>
    </row>
    <row r="277" spans="1:5" ht="20.100000000000001" customHeight="1">
      <c r="A277" s="55" t="s">
        <v>202</v>
      </c>
      <c r="B277" s="52">
        <v>0</v>
      </c>
      <c r="C277" s="52">
        <v>0</v>
      </c>
      <c r="D277" s="52">
        <v>0</v>
      </c>
      <c r="E277" s="53"/>
    </row>
    <row r="278" spans="1:5" ht="20.100000000000001" customHeight="1">
      <c r="A278" s="55" t="s">
        <v>203</v>
      </c>
      <c r="B278" s="52">
        <v>0</v>
      </c>
      <c r="C278" s="52">
        <v>0</v>
      </c>
      <c r="D278" s="52">
        <v>0</v>
      </c>
      <c r="E278" s="53"/>
    </row>
    <row r="279" spans="1:5" ht="20.100000000000001" customHeight="1">
      <c r="A279" s="54" t="s">
        <v>204</v>
      </c>
      <c r="B279" s="52">
        <v>0</v>
      </c>
      <c r="C279" s="52">
        <v>0</v>
      </c>
      <c r="D279" s="52">
        <v>0</v>
      </c>
      <c r="E279" s="53"/>
    </row>
    <row r="280" spans="1:5" ht="20.100000000000001" customHeight="1">
      <c r="A280" s="54" t="s">
        <v>205</v>
      </c>
      <c r="B280" s="52">
        <f>SUM(B281:B285)</f>
        <v>0</v>
      </c>
      <c r="C280" s="52">
        <f>SUM(C281:C285)</f>
        <v>0</v>
      </c>
      <c r="D280" s="52">
        <f>SUM(D281:D285)</f>
        <v>0</v>
      </c>
      <c r="E280" s="53"/>
    </row>
    <row r="281" spans="1:5" ht="20.100000000000001" customHeight="1">
      <c r="A281" s="54" t="s">
        <v>40</v>
      </c>
      <c r="B281" s="52">
        <v>0</v>
      </c>
      <c r="C281" s="52">
        <v>0</v>
      </c>
      <c r="D281" s="52">
        <v>0</v>
      </c>
      <c r="E281" s="53"/>
    </row>
    <row r="282" spans="1:5" ht="20.100000000000001" customHeight="1">
      <c r="A282" s="55" t="s">
        <v>41</v>
      </c>
      <c r="B282" s="52">
        <v>0</v>
      </c>
      <c r="C282" s="52">
        <v>0</v>
      </c>
      <c r="D282" s="52">
        <v>0</v>
      </c>
      <c r="E282" s="53"/>
    </row>
    <row r="283" spans="1:5" ht="20.100000000000001" customHeight="1">
      <c r="A283" s="55" t="s">
        <v>42</v>
      </c>
      <c r="B283" s="52">
        <v>0</v>
      </c>
      <c r="C283" s="52">
        <v>0</v>
      </c>
      <c r="D283" s="52">
        <v>0</v>
      </c>
      <c r="E283" s="53"/>
    </row>
    <row r="284" spans="1:5" ht="20.100000000000001" customHeight="1">
      <c r="A284" s="55" t="s">
        <v>49</v>
      </c>
      <c r="B284" s="52">
        <v>0</v>
      </c>
      <c r="C284" s="52">
        <v>0</v>
      </c>
      <c r="D284" s="52">
        <v>0</v>
      </c>
      <c r="E284" s="53"/>
    </row>
    <row r="285" spans="1:5" ht="20.100000000000001" customHeight="1">
      <c r="A285" s="51" t="s">
        <v>206</v>
      </c>
      <c r="B285" s="52">
        <v>0</v>
      </c>
      <c r="C285" s="52">
        <v>0</v>
      </c>
      <c r="D285" s="52">
        <v>0</v>
      </c>
      <c r="E285" s="53"/>
    </row>
    <row r="286" spans="1:5" ht="20.100000000000001" customHeight="1">
      <c r="A286" s="54" t="s">
        <v>207</v>
      </c>
      <c r="B286" s="52">
        <f t="shared" ref="B286:B291" si="0">B287</f>
        <v>0</v>
      </c>
      <c r="C286" s="52">
        <f t="shared" ref="C286:C291" si="1">C287</f>
        <v>0</v>
      </c>
      <c r="D286" s="52">
        <f t="shared" ref="D286:D291" si="2">D287</f>
        <v>0</v>
      </c>
      <c r="E286" s="53"/>
    </row>
    <row r="287" spans="1:5" ht="20.100000000000001" customHeight="1">
      <c r="A287" s="54" t="s">
        <v>208</v>
      </c>
      <c r="B287" s="52">
        <v>0</v>
      </c>
      <c r="C287" s="52">
        <v>0</v>
      </c>
      <c r="D287" s="52">
        <v>0</v>
      </c>
      <c r="E287" s="53"/>
    </row>
    <row r="288" spans="1:5" ht="20.100000000000001" customHeight="1">
      <c r="A288" s="54" t="s">
        <v>209</v>
      </c>
      <c r="B288" s="52">
        <f>SUM(B289,B291,B293,B295,B305)</f>
        <v>0</v>
      </c>
      <c r="C288" s="52">
        <f>SUM(C289,C291,C293,C295,C305)</f>
        <v>0</v>
      </c>
      <c r="D288" s="52">
        <f>SUM(D289,D291,D293,D295,D305)</f>
        <v>0</v>
      </c>
      <c r="E288" s="53"/>
    </row>
    <row r="289" spans="1:5" ht="20.100000000000001" customHeight="1">
      <c r="A289" s="55" t="s">
        <v>210</v>
      </c>
      <c r="B289" s="52">
        <f t="shared" si="0"/>
        <v>0</v>
      </c>
      <c r="C289" s="52">
        <f t="shared" si="1"/>
        <v>0</v>
      </c>
      <c r="D289" s="52">
        <f t="shared" si="2"/>
        <v>0</v>
      </c>
      <c r="E289" s="53"/>
    </row>
    <row r="290" spans="1:5" ht="20.100000000000001" customHeight="1">
      <c r="A290" s="55" t="s">
        <v>211</v>
      </c>
      <c r="B290" s="52">
        <v>0</v>
      </c>
      <c r="C290" s="52">
        <v>0</v>
      </c>
      <c r="D290" s="52">
        <v>0</v>
      </c>
      <c r="E290" s="53"/>
    </row>
    <row r="291" spans="1:5" ht="20.100000000000001" customHeight="1">
      <c r="A291" s="55" t="s">
        <v>212</v>
      </c>
      <c r="B291" s="52">
        <f t="shared" si="0"/>
        <v>0</v>
      </c>
      <c r="C291" s="52">
        <f t="shared" si="1"/>
        <v>0</v>
      </c>
      <c r="D291" s="52">
        <f t="shared" si="2"/>
        <v>0</v>
      </c>
      <c r="E291" s="53"/>
    </row>
    <row r="292" spans="1:5" ht="20.100000000000001" customHeight="1">
      <c r="A292" s="54" t="s">
        <v>213</v>
      </c>
      <c r="B292" s="52">
        <v>0</v>
      </c>
      <c r="C292" s="52">
        <v>0</v>
      </c>
      <c r="D292" s="52">
        <v>0</v>
      </c>
      <c r="E292" s="53"/>
    </row>
    <row r="293" spans="1:5" ht="20.100000000000001" customHeight="1">
      <c r="A293" s="54" t="s">
        <v>214</v>
      </c>
      <c r="B293" s="52">
        <f>B294</f>
        <v>0</v>
      </c>
      <c r="C293" s="52">
        <f>C294</f>
        <v>0</v>
      </c>
      <c r="D293" s="52">
        <f>D294</f>
        <v>0</v>
      </c>
      <c r="E293" s="53"/>
    </row>
    <row r="294" spans="1:5" ht="20.100000000000001" customHeight="1">
      <c r="A294" s="54" t="s">
        <v>215</v>
      </c>
      <c r="B294" s="52">
        <v>0</v>
      </c>
      <c r="C294" s="52">
        <v>0</v>
      </c>
      <c r="D294" s="52">
        <v>0</v>
      </c>
      <c r="E294" s="53"/>
    </row>
    <row r="295" spans="1:5" ht="20.100000000000001" customHeight="1">
      <c r="A295" s="55" t="s">
        <v>216</v>
      </c>
      <c r="B295" s="52">
        <f>SUM(B296:B304)</f>
        <v>0</v>
      </c>
      <c r="C295" s="52">
        <f>SUM(C296:C304)</f>
        <v>0</v>
      </c>
      <c r="D295" s="52">
        <f>SUM(D296:D304)</f>
        <v>0</v>
      </c>
      <c r="E295" s="53"/>
    </row>
    <row r="296" spans="1:5" ht="20.100000000000001" customHeight="1">
      <c r="A296" s="55" t="s">
        <v>217</v>
      </c>
      <c r="B296" s="52">
        <v>0</v>
      </c>
      <c r="C296" s="52">
        <v>0</v>
      </c>
      <c r="D296" s="52">
        <v>0</v>
      </c>
      <c r="E296" s="53"/>
    </row>
    <row r="297" spans="1:5" ht="20.100000000000001" customHeight="1">
      <c r="A297" s="55" t="s">
        <v>218</v>
      </c>
      <c r="B297" s="52">
        <v>0</v>
      </c>
      <c r="C297" s="52">
        <v>0</v>
      </c>
      <c r="D297" s="52">
        <v>0</v>
      </c>
      <c r="E297" s="53"/>
    </row>
    <row r="298" spans="1:5" ht="20.100000000000001" customHeight="1">
      <c r="A298" s="51" t="s">
        <v>219</v>
      </c>
      <c r="B298" s="52">
        <v>0</v>
      </c>
      <c r="C298" s="52">
        <v>0</v>
      </c>
      <c r="D298" s="52">
        <v>0</v>
      </c>
      <c r="E298" s="53"/>
    </row>
    <row r="299" spans="1:5" ht="20.100000000000001" customHeight="1">
      <c r="A299" s="54" t="s">
        <v>220</v>
      </c>
      <c r="B299" s="52">
        <v>0</v>
      </c>
      <c r="C299" s="52">
        <v>0</v>
      </c>
      <c r="D299" s="52">
        <v>0</v>
      </c>
      <c r="E299" s="53"/>
    </row>
    <row r="300" spans="1:5" ht="20.100000000000001" customHeight="1">
      <c r="A300" s="54" t="s">
        <v>221</v>
      </c>
      <c r="B300" s="52">
        <v>0</v>
      </c>
      <c r="C300" s="52">
        <v>0</v>
      </c>
      <c r="D300" s="52">
        <v>0</v>
      </c>
      <c r="E300" s="53"/>
    </row>
    <row r="301" spans="1:5" ht="20.100000000000001" customHeight="1">
      <c r="A301" s="54" t="s">
        <v>222</v>
      </c>
      <c r="B301" s="52">
        <v>0</v>
      </c>
      <c r="C301" s="52">
        <v>0</v>
      </c>
      <c r="D301" s="52">
        <v>0</v>
      </c>
      <c r="E301" s="53"/>
    </row>
    <row r="302" spans="1:5" ht="20.100000000000001" customHeight="1">
      <c r="A302" s="55" t="s">
        <v>223</v>
      </c>
      <c r="B302" s="52">
        <v>0</v>
      </c>
      <c r="C302" s="52">
        <v>0</v>
      </c>
      <c r="D302" s="52">
        <v>0</v>
      </c>
      <c r="E302" s="53"/>
    </row>
    <row r="303" spans="1:5" ht="20.100000000000001" customHeight="1">
      <c r="A303" s="55" t="s">
        <v>224</v>
      </c>
      <c r="B303" s="52">
        <v>0</v>
      </c>
      <c r="C303" s="52">
        <v>0</v>
      </c>
      <c r="D303" s="52">
        <v>0</v>
      </c>
      <c r="E303" s="53"/>
    </row>
    <row r="304" spans="1:5" ht="20.100000000000001" customHeight="1">
      <c r="A304" s="55" t="s">
        <v>225</v>
      </c>
      <c r="B304" s="52">
        <v>0</v>
      </c>
      <c r="C304" s="52">
        <v>0</v>
      </c>
      <c r="D304" s="52">
        <v>0</v>
      </c>
      <c r="E304" s="53"/>
    </row>
    <row r="305" spans="1:5" ht="20.100000000000001" customHeight="1">
      <c r="A305" s="54" t="s">
        <v>226</v>
      </c>
      <c r="B305" s="52">
        <f>B306</f>
        <v>0</v>
      </c>
      <c r="C305" s="52">
        <f>C306</f>
        <v>0</v>
      </c>
      <c r="D305" s="52">
        <f>D306</f>
        <v>0</v>
      </c>
      <c r="E305" s="53"/>
    </row>
    <row r="306" spans="1:5" ht="20.100000000000001" customHeight="1">
      <c r="A306" s="54" t="s">
        <v>227</v>
      </c>
      <c r="B306" s="52">
        <v>0</v>
      </c>
      <c r="C306" s="52">
        <v>0</v>
      </c>
      <c r="D306" s="52">
        <v>0</v>
      </c>
      <c r="E306" s="53"/>
    </row>
    <row r="307" spans="1:5" ht="20.100000000000001" customHeight="1">
      <c r="A307" s="54" t="s">
        <v>228</v>
      </c>
      <c r="B307" s="52">
        <f>SUM(B308,B311,B320,B327,B335,B344,B360,B370,B380,B388,B394)</f>
        <v>9630</v>
      </c>
      <c r="C307" s="52">
        <f>SUM(C308,C311,C320,C327,C335,C344,C360,C370,C380,C388,C394)</f>
        <v>7929</v>
      </c>
      <c r="D307" s="52">
        <f>SUM(D308,D311,D320,D327,D335,D344,D360,D370,D380,D388,D394)</f>
        <v>7834</v>
      </c>
      <c r="E307" s="53"/>
    </row>
    <row r="308" spans="1:5" ht="20.100000000000001" customHeight="1">
      <c r="A308" s="55" t="s">
        <v>229</v>
      </c>
      <c r="B308" s="52">
        <f>SUM(B309:B310)</f>
        <v>131</v>
      </c>
      <c r="C308" s="52">
        <f>SUM(C309:C310)</f>
        <v>131</v>
      </c>
      <c r="D308" s="52">
        <f>SUM(D309:D310)</f>
        <v>211</v>
      </c>
      <c r="E308" s="53"/>
    </row>
    <row r="309" spans="1:5" ht="20.100000000000001" customHeight="1">
      <c r="A309" s="55" t="s">
        <v>230</v>
      </c>
      <c r="B309" s="52">
        <v>131</v>
      </c>
      <c r="C309" s="52">
        <v>131</v>
      </c>
      <c r="D309" s="52">
        <v>203</v>
      </c>
      <c r="E309" s="53"/>
    </row>
    <row r="310" spans="1:5" ht="20.100000000000001" customHeight="1">
      <c r="A310" s="55" t="s">
        <v>231</v>
      </c>
      <c r="B310" s="52">
        <v>0</v>
      </c>
      <c r="C310" s="52">
        <v>0</v>
      </c>
      <c r="D310" s="52">
        <v>8</v>
      </c>
      <c r="E310" s="53"/>
    </row>
    <row r="311" spans="1:5" ht="20.100000000000001" customHeight="1">
      <c r="A311" s="51" t="s">
        <v>232</v>
      </c>
      <c r="B311" s="52">
        <f>SUM(B312:B319)</f>
        <v>8975</v>
      </c>
      <c r="C311" s="52">
        <f>SUM(C312:C319)</f>
        <v>7234</v>
      </c>
      <c r="D311" s="52">
        <f>SUM(D312:D319)</f>
        <v>7128</v>
      </c>
      <c r="E311" s="53"/>
    </row>
    <row r="312" spans="1:5" ht="20.100000000000001" customHeight="1">
      <c r="A312" s="54" t="s">
        <v>40</v>
      </c>
      <c r="B312" s="52">
        <v>8975</v>
      </c>
      <c r="C312" s="52">
        <v>7234</v>
      </c>
      <c r="D312" s="52">
        <v>6057</v>
      </c>
      <c r="E312" s="53"/>
    </row>
    <row r="313" spans="1:5" ht="20.100000000000001" customHeight="1">
      <c r="A313" s="54" t="s">
        <v>41</v>
      </c>
      <c r="B313" s="52">
        <v>0</v>
      </c>
      <c r="C313" s="52">
        <v>0</v>
      </c>
      <c r="D313" s="52">
        <v>699</v>
      </c>
      <c r="E313" s="53"/>
    </row>
    <row r="314" spans="1:5" ht="20.100000000000001" customHeight="1">
      <c r="A314" s="54" t="s">
        <v>42</v>
      </c>
      <c r="B314" s="52">
        <v>0</v>
      </c>
      <c r="C314" s="52">
        <v>0</v>
      </c>
      <c r="D314" s="52">
        <v>0</v>
      </c>
      <c r="E314" s="53"/>
    </row>
    <row r="315" spans="1:5" ht="20.100000000000001" customHeight="1">
      <c r="A315" s="55" t="s">
        <v>81</v>
      </c>
      <c r="B315" s="52">
        <v>0</v>
      </c>
      <c r="C315" s="52">
        <v>0</v>
      </c>
      <c r="D315" s="52">
        <v>0</v>
      </c>
      <c r="E315" s="53"/>
    </row>
    <row r="316" spans="1:5" ht="20.100000000000001" customHeight="1">
      <c r="A316" s="55" t="s">
        <v>233</v>
      </c>
      <c r="B316" s="52">
        <v>0</v>
      </c>
      <c r="C316" s="52">
        <v>0</v>
      </c>
      <c r="D316" s="52">
        <v>45</v>
      </c>
      <c r="E316" s="53"/>
    </row>
    <row r="317" spans="1:5" ht="20.100000000000001" customHeight="1">
      <c r="A317" s="55" t="s">
        <v>234</v>
      </c>
      <c r="B317" s="52">
        <v>0</v>
      </c>
      <c r="C317" s="52">
        <v>0</v>
      </c>
      <c r="D317" s="52">
        <v>0</v>
      </c>
      <c r="E317" s="53"/>
    </row>
    <row r="318" spans="1:5" ht="20.100000000000001" customHeight="1">
      <c r="A318" s="54" t="s">
        <v>49</v>
      </c>
      <c r="B318" s="52">
        <v>0</v>
      </c>
      <c r="C318" s="52">
        <v>0</v>
      </c>
      <c r="D318" s="52">
        <v>0</v>
      </c>
      <c r="E318" s="53"/>
    </row>
    <row r="319" spans="1:5" ht="20.100000000000001" customHeight="1">
      <c r="A319" s="54" t="s">
        <v>235</v>
      </c>
      <c r="B319" s="52">
        <v>0</v>
      </c>
      <c r="C319" s="52">
        <v>0</v>
      </c>
      <c r="D319" s="52">
        <v>327</v>
      </c>
      <c r="E319" s="53"/>
    </row>
    <row r="320" spans="1:5" ht="20.100000000000001" customHeight="1">
      <c r="A320" s="54" t="s">
        <v>236</v>
      </c>
      <c r="B320" s="52">
        <f>SUM(B321:B326)</f>
        <v>0</v>
      </c>
      <c r="C320" s="52">
        <f>SUM(C321:C326)</f>
        <v>0</v>
      </c>
      <c r="D320" s="52">
        <f>SUM(D321:D326)</f>
        <v>0</v>
      </c>
      <c r="E320" s="53"/>
    </row>
    <row r="321" spans="1:5" ht="20.100000000000001" customHeight="1">
      <c r="A321" s="55" t="s">
        <v>40</v>
      </c>
      <c r="B321" s="52">
        <v>0</v>
      </c>
      <c r="C321" s="52">
        <v>0</v>
      </c>
      <c r="D321" s="52">
        <v>0</v>
      </c>
      <c r="E321" s="53"/>
    </row>
    <row r="322" spans="1:5" ht="20.100000000000001" customHeight="1">
      <c r="A322" s="55" t="s">
        <v>41</v>
      </c>
      <c r="B322" s="52">
        <v>0</v>
      </c>
      <c r="C322" s="52">
        <v>0</v>
      </c>
      <c r="D322" s="52">
        <v>0</v>
      </c>
      <c r="E322" s="53"/>
    </row>
    <row r="323" spans="1:5" ht="20.100000000000001" customHeight="1">
      <c r="A323" s="55" t="s">
        <v>42</v>
      </c>
      <c r="B323" s="52">
        <v>0</v>
      </c>
      <c r="C323" s="52">
        <v>0</v>
      </c>
      <c r="D323" s="52">
        <v>0</v>
      </c>
      <c r="E323" s="53"/>
    </row>
    <row r="324" spans="1:5" ht="20.100000000000001" customHeight="1">
      <c r="A324" s="51" t="s">
        <v>237</v>
      </c>
      <c r="B324" s="52">
        <v>0</v>
      </c>
      <c r="C324" s="52">
        <v>0</v>
      </c>
      <c r="D324" s="52">
        <v>0</v>
      </c>
      <c r="E324" s="53"/>
    </row>
    <row r="325" spans="1:5" ht="20.100000000000001" customHeight="1">
      <c r="A325" s="54" t="s">
        <v>49</v>
      </c>
      <c r="B325" s="52">
        <v>0</v>
      </c>
      <c r="C325" s="52">
        <v>0</v>
      </c>
      <c r="D325" s="52">
        <v>0</v>
      </c>
      <c r="E325" s="53"/>
    </row>
    <row r="326" spans="1:5" ht="20.100000000000001" customHeight="1">
      <c r="A326" s="54" t="s">
        <v>238</v>
      </c>
      <c r="B326" s="52">
        <v>0</v>
      </c>
      <c r="C326" s="52">
        <v>0</v>
      </c>
      <c r="D326" s="52">
        <v>0</v>
      </c>
      <c r="E326" s="53"/>
    </row>
    <row r="327" spans="1:5" ht="20.100000000000001" customHeight="1">
      <c r="A327" s="54" t="s">
        <v>239</v>
      </c>
      <c r="B327" s="52">
        <f>SUM(B328:B334)</f>
        <v>0</v>
      </c>
      <c r="C327" s="52">
        <f>SUM(C328:C334)</f>
        <v>0</v>
      </c>
      <c r="D327" s="52">
        <f>SUM(D328:D334)</f>
        <v>0</v>
      </c>
      <c r="E327" s="53"/>
    </row>
    <row r="328" spans="1:5" ht="20.100000000000001" customHeight="1">
      <c r="A328" s="55" t="s">
        <v>40</v>
      </c>
      <c r="B328" s="52">
        <v>0</v>
      </c>
      <c r="C328" s="52">
        <v>0</v>
      </c>
      <c r="D328" s="52">
        <v>0</v>
      </c>
      <c r="E328" s="53"/>
    </row>
    <row r="329" spans="1:5" ht="20.100000000000001" customHeight="1">
      <c r="A329" s="55" t="s">
        <v>41</v>
      </c>
      <c r="B329" s="52">
        <v>0</v>
      </c>
      <c r="C329" s="52">
        <v>0</v>
      </c>
      <c r="D329" s="52">
        <v>0</v>
      </c>
      <c r="E329" s="53"/>
    </row>
    <row r="330" spans="1:5" ht="20.100000000000001" customHeight="1">
      <c r="A330" s="55" t="s">
        <v>42</v>
      </c>
      <c r="B330" s="52">
        <v>0</v>
      </c>
      <c r="C330" s="52">
        <v>0</v>
      </c>
      <c r="D330" s="52">
        <v>0</v>
      </c>
      <c r="E330" s="53"/>
    </row>
    <row r="331" spans="1:5" ht="20.100000000000001" customHeight="1">
      <c r="A331" s="54" t="s">
        <v>240</v>
      </c>
      <c r="B331" s="52">
        <v>0</v>
      </c>
      <c r="C331" s="52">
        <v>0</v>
      </c>
      <c r="D331" s="52">
        <v>0</v>
      </c>
      <c r="E331" s="53"/>
    </row>
    <row r="332" spans="1:5" ht="20.100000000000001" customHeight="1">
      <c r="A332" s="54" t="s">
        <v>241</v>
      </c>
      <c r="B332" s="52">
        <v>0</v>
      </c>
      <c r="C332" s="52">
        <v>0</v>
      </c>
      <c r="D332" s="52">
        <v>0</v>
      </c>
      <c r="E332" s="53"/>
    </row>
    <row r="333" spans="1:5" ht="20.100000000000001" customHeight="1">
      <c r="A333" s="54" t="s">
        <v>49</v>
      </c>
      <c r="B333" s="52">
        <v>0</v>
      </c>
      <c r="C333" s="52">
        <v>0</v>
      </c>
      <c r="D333" s="52">
        <v>0</v>
      </c>
      <c r="E333" s="53"/>
    </row>
    <row r="334" spans="1:5" ht="20.100000000000001" customHeight="1">
      <c r="A334" s="55" t="s">
        <v>242</v>
      </c>
      <c r="B334" s="52">
        <v>0</v>
      </c>
      <c r="C334" s="52">
        <v>0</v>
      </c>
      <c r="D334" s="52">
        <v>0</v>
      </c>
      <c r="E334" s="53"/>
    </row>
    <row r="335" spans="1:5" ht="20.100000000000001" customHeight="1">
      <c r="A335" s="55" t="s">
        <v>243</v>
      </c>
      <c r="B335" s="52">
        <f>SUM(B336:B343)</f>
        <v>0</v>
      </c>
      <c r="C335" s="52">
        <f>SUM(C336:C343)</f>
        <v>0</v>
      </c>
      <c r="D335" s="52">
        <f>SUM(D336:D343)</f>
        <v>0</v>
      </c>
      <c r="E335" s="53"/>
    </row>
    <row r="336" spans="1:5" ht="20.100000000000001" customHeight="1">
      <c r="A336" s="55" t="s">
        <v>40</v>
      </c>
      <c r="B336" s="52">
        <v>0</v>
      </c>
      <c r="C336" s="52">
        <v>0</v>
      </c>
      <c r="D336" s="52">
        <v>0</v>
      </c>
      <c r="E336" s="53"/>
    </row>
    <row r="337" spans="1:5" ht="20.100000000000001" customHeight="1">
      <c r="A337" s="51" t="s">
        <v>41</v>
      </c>
      <c r="B337" s="52">
        <v>0</v>
      </c>
      <c r="C337" s="52">
        <v>0</v>
      </c>
      <c r="D337" s="52">
        <v>0</v>
      </c>
      <c r="E337" s="53"/>
    </row>
    <row r="338" spans="1:5" ht="20.100000000000001" customHeight="1">
      <c r="A338" s="54" t="s">
        <v>42</v>
      </c>
      <c r="B338" s="52">
        <v>0</v>
      </c>
      <c r="C338" s="52">
        <v>0</v>
      </c>
      <c r="D338" s="52">
        <v>0</v>
      </c>
      <c r="E338" s="53"/>
    </row>
    <row r="339" spans="1:5" ht="20.100000000000001" customHeight="1">
      <c r="A339" s="54" t="s">
        <v>244</v>
      </c>
      <c r="B339" s="52">
        <v>0</v>
      </c>
      <c r="C339" s="52">
        <v>0</v>
      </c>
      <c r="D339" s="52">
        <v>0</v>
      </c>
      <c r="E339" s="53"/>
    </row>
    <row r="340" spans="1:5" ht="20.100000000000001" customHeight="1">
      <c r="A340" s="54" t="s">
        <v>245</v>
      </c>
      <c r="B340" s="52">
        <v>0</v>
      </c>
      <c r="C340" s="52">
        <v>0</v>
      </c>
      <c r="D340" s="52">
        <v>0</v>
      </c>
      <c r="E340" s="53"/>
    </row>
    <row r="341" spans="1:5" ht="20.100000000000001" customHeight="1">
      <c r="A341" s="55" t="s">
        <v>246</v>
      </c>
      <c r="B341" s="52">
        <v>0</v>
      </c>
      <c r="C341" s="52">
        <v>0</v>
      </c>
      <c r="D341" s="52">
        <v>0</v>
      </c>
      <c r="E341" s="53"/>
    </row>
    <row r="342" spans="1:5" ht="20.100000000000001" customHeight="1">
      <c r="A342" s="55" t="s">
        <v>49</v>
      </c>
      <c r="B342" s="52">
        <v>0</v>
      </c>
      <c r="C342" s="52">
        <v>0</v>
      </c>
      <c r="D342" s="52">
        <v>0</v>
      </c>
      <c r="E342" s="53"/>
    </row>
    <row r="343" spans="1:5" ht="20.100000000000001" customHeight="1">
      <c r="A343" s="55" t="s">
        <v>247</v>
      </c>
      <c r="B343" s="52">
        <v>0</v>
      </c>
      <c r="C343" s="52">
        <v>0</v>
      </c>
      <c r="D343" s="52">
        <v>0</v>
      </c>
      <c r="E343" s="53"/>
    </row>
    <row r="344" spans="1:5" ht="20.100000000000001" customHeight="1">
      <c r="A344" s="55" t="s">
        <v>248</v>
      </c>
      <c r="B344" s="52">
        <f>SUM(B345:B359)</f>
        <v>523</v>
      </c>
      <c r="C344" s="52">
        <f>SUM(C345:C359)</f>
        <v>563</v>
      </c>
      <c r="D344" s="52">
        <f>SUM(D345:D359)</f>
        <v>495</v>
      </c>
      <c r="E344" s="53"/>
    </row>
    <row r="345" spans="1:5" ht="20.100000000000001" customHeight="1">
      <c r="A345" s="55" t="s">
        <v>40</v>
      </c>
      <c r="B345" s="52">
        <v>523</v>
      </c>
      <c r="C345" s="52">
        <v>520</v>
      </c>
      <c r="D345" s="52">
        <v>425</v>
      </c>
      <c r="E345" s="53"/>
    </row>
    <row r="346" spans="1:5" ht="20.100000000000001" customHeight="1">
      <c r="A346" s="54" t="s">
        <v>41</v>
      </c>
      <c r="B346" s="52">
        <v>0</v>
      </c>
      <c r="C346" s="52">
        <v>0</v>
      </c>
      <c r="D346" s="52">
        <v>22</v>
      </c>
      <c r="E346" s="53"/>
    </row>
    <row r="347" spans="1:5" ht="20.100000000000001" customHeight="1">
      <c r="A347" s="54" t="s">
        <v>42</v>
      </c>
      <c r="B347" s="52">
        <v>0</v>
      </c>
      <c r="C347" s="52">
        <v>0</v>
      </c>
      <c r="D347" s="52">
        <v>0</v>
      </c>
      <c r="E347" s="53"/>
    </row>
    <row r="348" spans="1:5" ht="20.100000000000001" customHeight="1">
      <c r="A348" s="54" t="s">
        <v>249</v>
      </c>
      <c r="B348" s="52">
        <v>0</v>
      </c>
      <c r="C348" s="52">
        <v>0</v>
      </c>
      <c r="D348" s="52">
        <v>0</v>
      </c>
      <c r="E348" s="53"/>
    </row>
    <row r="349" spans="1:5" ht="20.100000000000001" customHeight="1">
      <c r="A349" s="55" t="s">
        <v>250</v>
      </c>
      <c r="B349" s="52">
        <v>0</v>
      </c>
      <c r="C349" s="57">
        <v>10</v>
      </c>
      <c r="D349" s="52">
        <v>3</v>
      </c>
      <c r="E349" s="53"/>
    </row>
    <row r="350" spans="1:5" ht="20.100000000000001" customHeight="1">
      <c r="A350" s="55" t="s">
        <v>251</v>
      </c>
      <c r="B350" s="52">
        <v>0</v>
      </c>
      <c r="C350" s="57">
        <v>0</v>
      </c>
      <c r="D350" s="52">
        <v>0</v>
      </c>
      <c r="E350" s="53"/>
    </row>
    <row r="351" spans="1:5" ht="20.100000000000001" customHeight="1">
      <c r="A351" s="55" t="s">
        <v>252</v>
      </c>
      <c r="B351" s="52">
        <v>0</v>
      </c>
      <c r="C351" s="57">
        <v>0</v>
      </c>
      <c r="D351" s="52">
        <v>0</v>
      </c>
      <c r="E351" s="53"/>
    </row>
    <row r="352" spans="1:5" ht="20.100000000000001" customHeight="1">
      <c r="A352" s="51" t="s">
        <v>253</v>
      </c>
      <c r="B352" s="52">
        <v>0</v>
      </c>
      <c r="C352" s="57">
        <v>0</v>
      </c>
      <c r="D352" s="52">
        <v>0</v>
      </c>
      <c r="E352" s="53"/>
    </row>
    <row r="353" spans="1:5" ht="20.100000000000001" customHeight="1">
      <c r="A353" s="54" t="s">
        <v>254</v>
      </c>
      <c r="B353" s="52">
        <v>0</v>
      </c>
      <c r="C353" s="57">
        <v>0</v>
      </c>
      <c r="D353" s="52">
        <v>0</v>
      </c>
      <c r="E353" s="53"/>
    </row>
    <row r="354" spans="1:5" ht="20.100000000000001" customHeight="1">
      <c r="A354" s="54" t="s">
        <v>255</v>
      </c>
      <c r="B354" s="52">
        <v>0</v>
      </c>
      <c r="C354" s="57">
        <v>33</v>
      </c>
      <c r="D354" s="52">
        <v>35</v>
      </c>
      <c r="E354" s="53"/>
    </row>
    <row r="355" spans="1:5" ht="20.100000000000001" customHeight="1">
      <c r="A355" s="54" t="s">
        <v>256</v>
      </c>
      <c r="B355" s="52">
        <v>0</v>
      </c>
      <c r="C355" s="52">
        <v>0</v>
      </c>
      <c r="D355" s="52">
        <v>0</v>
      </c>
      <c r="E355" s="53"/>
    </row>
    <row r="356" spans="1:5" ht="20.100000000000001" customHeight="1">
      <c r="A356" s="55" t="s">
        <v>257</v>
      </c>
      <c r="B356" s="52">
        <v>0</v>
      </c>
      <c r="C356" s="52">
        <v>0</v>
      </c>
      <c r="D356" s="52">
        <v>10</v>
      </c>
      <c r="E356" s="53"/>
    </row>
    <row r="357" spans="1:5" ht="20.100000000000001" customHeight="1">
      <c r="A357" s="55" t="s">
        <v>81</v>
      </c>
      <c r="B357" s="52">
        <v>0</v>
      </c>
      <c r="C357" s="52">
        <v>0</v>
      </c>
      <c r="D357" s="52">
        <v>0</v>
      </c>
      <c r="E357" s="53"/>
    </row>
    <row r="358" spans="1:5" ht="20.100000000000001" customHeight="1">
      <c r="A358" s="55" t="s">
        <v>49</v>
      </c>
      <c r="B358" s="52">
        <v>0</v>
      </c>
      <c r="C358" s="52">
        <v>0</v>
      </c>
      <c r="D358" s="52">
        <v>0</v>
      </c>
      <c r="E358" s="53"/>
    </row>
    <row r="359" spans="1:5" ht="20.100000000000001" customHeight="1">
      <c r="A359" s="54" t="s">
        <v>258</v>
      </c>
      <c r="B359" s="52">
        <v>0</v>
      </c>
      <c r="C359" s="52">
        <v>0</v>
      </c>
      <c r="D359" s="52">
        <v>0</v>
      </c>
      <c r="E359" s="53"/>
    </row>
    <row r="360" spans="1:5" ht="20.100000000000001" customHeight="1">
      <c r="A360" s="54" t="s">
        <v>259</v>
      </c>
      <c r="B360" s="52">
        <f>SUM(B361:B369)</f>
        <v>0</v>
      </c>
      <c r="C360" s="52">
        <f>SUM(C361:C369)</f>
        <v>0</v>
      </c>
      <c r="D360" s="52">
        <f>SUM(D361:D369)</f>
        <v>0</v>
      </c>
      <c r="E360" s="53"/>
    </row>
    <row r="361" spans="1:5" ht="20.100000000000001" customHeight="1">
      <c r="A361" s="54" t="s">
        <v>40</v>
      </c>
      <c r="B361" s="52">
        <v>0</v>
      </c>
      <c r="C361" s="52">
        <v>0</v>
      </c>
      <c r="D361" s="52">
        <v>0</v>
      </c>
      <c r="E361" s="53"/>
    </row>
    <row r="362" spans="1:5" ht="20.100000000000001" customHeight="1">
      <c r="A362" s="55" t="s">
        <v>41</v>
      </c>
      <c r="B362" s="52">
        <v>0</v>
      </c>
      <c r="C362" s="52">
        <v>0</v>
      </c>
      <c r="D362" s="52">
        <v>0</v>
      </c>
      <c r="E362" s="53"/>
    </row>
    <row r="363" spans="1:5" ht="20.100000000000001" customHeight="1">
      <c r="A363" s="55" t="s">
        <v>42</v>
      </c>
      <c r="B363" s="52">
        <v>0</v>
      </c>
      <c r="C363" s="52">
        <v>0</v>
      </c>
      <c r="D363" s="52">
        <v>0</v>
      </c>
      <c r="E363" s="53"/>
    </row>
    <row r="364" spans="1:5" ht="20.100000000000001" customHeight="1">
      <c r="A364" s="55" t="s">
        <v>260</v>
      </c>
      <c r="B364" s="52">
        <v>0</v>
      </c>
      <c r="C364" s="52">
        <v>0</v>
      </c>
      <c r="D364" s="52">
        <v>0</v>
      </c>
      <c r="E364" s="53"/>
    </row>
    <row r="365" spans="1:5" ht="20.100000000000001" customHeight="1">
      <c r="A365" s="51" t="s">
        <v>261</v>
      </c>
      <c r="B365" s="52">
        <v>0</v>
      </c>
      <c r="C365" s="52">
        <v>0</v>
      </c>
      <c r="D365" s="52">
        <v>0</v>
      </c>
      <c r="E365" s="53"/>
    </row>
    <row r="366" spans="1:5" ht="20.100000000000001" customHeight="1">
      <c r="A366" s="54" t="s">
        <v>262</v>
      </c>
      <c r="B366" s="52">
        <v>0</v>
      </c>
      <c r="C366" s="52">
        <v>0</v>
      </c>
      <c r="D366" s="52">
        <v>0</v>
      </c>
      <c r="E366" s="53"/>
    </row>
    <row r="367" spans="1:5" ht="20.100000000000001" customHeight="1">
      <c r="A367" s="54" t="s">
        <v>81</v>
      </c>
      <c r="B367" s="52">
        <v>0</v>
      </c>
      <c r="C367" s="52">
        <v>0</v>
      </c>
      <c r="D367" s="52">
        <v>0</v>
      </c>
      <c r="E367" s="53"/>
    </row>
    <row r="368" spans="1:5" ht="20.100000000000001" customHeight="1">
      <c r="A368" s="54" t="s">
        <v>49</v>
      </c>
      <c r="B368" s="52">
        <v>0</v>
      </c>
      <c r="C368" s="52">
        <v>0</v>
      </c>
      <c r="D368" s="52">
        <v>0</v>
      </c>
      <c r="E368" s="53"/>
    </row>
    <row r="369" spans="1:5" ht="20.100000000000001" customHeight="1">
      <c r="A369" s="55" t="s">
        <v>263</v>
      </c>
      <c r="B369" s="52">
        <v>0</v>
      </c>
      <c r="C369" s="52">
        <v>0</v>
      </c>
      <c r="D369" s="52">
        <v>0</v>
      </c>
      <c r="E369" s="53"/>
    </row>
    <row r="370" spans="1:5" ht="20.100000000000001" customHeight="1">
      <c r="A370" s="55" t="s">
        <v>264</v>
      </c>
      <c r="B370" s="52">
        <f>SUM(B371:B379)</f>
        <v>0</v>
      </c>
      <c r="C370" s="52">
        <f>SUM(C371:C379)</f>
        <v>0</v>
      </c>
      <c r="D370" s="52">
        <f>SUM(D371:D379)</f>
        <v>0</v>
      </c>
      <c r="E370" s="53"/>
    </row>
    <row r="371" spans="1:5" ht="20.100000000000001" customHeight="1">
      <c r="A371" s="55" t="s">
        <v>40</v>
      </c>
      <c r="B371" s="52">
        <v>0</v>
      </c>
      <c r="C371" s="52">
        <v>0</v>
      </c>
      <c r="D371" s="52">
        <v>0</v>
      </c>
      <c r="E371" s="53"/>
    </row>
    <row r="372" spans="1:5" ht="20.100000000000001" customHeight="1">
      <c r="A372" s="54" t="s">
        <v>41</v>
      </c>
      <c r="B372" s="52">
        <v>0</v>
      </c>
      <c r="C372" s="52">
        <v>0</v>
      </c>
      <c r="D372" s="52">
        <v>0</v>
      </c>
      <c r="E372" s="53"/>
    </row>
    <row r="373" spans="1:5" ht="20.100000000000001" customHeight="1">
      <c r="A373" s="54" t="s">
        <v>42</v>
      </c>
      <c r="B373" s="52">
        <v>0</v>
      </c>
      <c r="C373" s="52">
        <v>0</v>
      </c>
      <c r="D373" s="52">
        <v>0</v>
      </c>
      <c r="E373" s="53"/>
    </row>
    <row r="374" spans="1:5" ht="20.100000000000001" customHeight="1">
      <c r="A374" s="54" t="s">
        <v>265</v>
      </c>
      <c r="B374" s="52">
        <v>0</v>
      </c>
      <c r="C374" s="52">
        <v>0</v>
      </c>
      <c r="D374" s="52">
        <v>0</v>
      </c>
      <c r="E374" s="53"/>
    </row>
    <row r="375" spans="1:5" ht="20.100000000000001" customHeight="1">
      <c r="A375" s="55" t="s">
        <v>266</v>
      </c>
      <c r="B375" s="52">
        <v>0</v>
      </c>
      <c r="C375" s="52">
        <v>0</v>
      </c>
      <c r="D375" s="52">
        <v>0</v>
      </c>
      <c r="E375" s="53"/>
    </row>
    <row r="376" spans="1:5" ht="20.100000000000001" customHeight="1">
      <c r="A376" s="55" t="s">
        <v>267</v>
      </c>
      <c r="B376" s="52">
        <v>0</v>
      </c>
      <c r="C376" s="52">
        <v>0</v>
      </c>
      <c r="D376" s="52">
        <v>0</v>
      </c>
      <c r="E376" s="53"/>
    </row>
    <row r="377" spans="1:5" ht="20.100000000000001" customHeight="1">
      <c r="A377" s="55" t="s">
        <v>81</v>
      </c>
      <c r="B377" s="52">
        <v>0</v>
      </c>
      <c r="C377" s="52">
        <v>0</v>
      </c>
      <c r="D377" s="52">
        <v>0</v>
      </c>
      <c r="E377" s="53"/>
    </row>
    <row r="378" spans="1:5" ht="20.100000000000001" customHeight="1">
      <c r="A378" s="51" t="s">
        <v>49</v>
      </c>
      <c r="B378" s="52">
        <v>0</v>
      </c>
      <c r="C378" s="52">
        <v>0</v>
      </c>
      <c r="D378" s="52">
        <v>0</v>
      </c>
      <c r="E378" s="53"/>
    </row>
    <row r="379" spans="1:5" ht="20.100000000000001" customHeight="1">
      <c r="A379" s="54" t="s">
        <v>268</v>
      </c>
      <c r="B379" s="52">
        <v>0</v>
      </c>
      <c r="C379" s="52">
        <v>0</v>
      </c>
      <c r="D379" s="52">
        <v>0</v>
      </c>
      <c r="E379" s="53"/>
    </row>
    <row r="380" spans="1:5" ht="20.100000000000001" customHeight="1">
      <c r="A380" s="54" t="s">
        <v>269</v>
      </c>
      <c r="B380" s="52">
        <f>SUM(B381:B387)</f>
        <v>1</v>
      </c>
      <c r="C380" s="52">
        <f>SUM(C381:C387)</f>
        <v>1</v>
      </c>
      <c r="D380" s="52">
        <f>SUM(D381:D387)</f>
        <v>0</v>
      </c>
      <c r="E380" s="53"/>
    </row>
    <row r="381" spans="1:5" ht="20.100000000000001" customHeight="1">
      <c r="A381" s="54" t="s">
        <v>40</v>
      </c>
      <c r="B381" s="52">
        <v>1</v>
      </c>
      <c r="C381" s="52">
        <v>1</v>
      </c>
      <c r="D381" s="52">
        <v>0</v>
      </c>
      <c r="E381" s="53"/>
    </row>
    <row r="382" spans="1:5" ht="20.100000000000001" customHeight="1">
      <c r="A382" s="54" t="s">
        <v>41</v>
      </c>
      <c r="B382" s="52">
        <v>0</v>
      </c>
      <c r="C382" s="52">
        <v>0</v>
      </c>
      <c r="D382" s="52">
        <v>0</v>
      </c>
      <c r="E382" s="53"/>
    </row>
    <row r="383" spans="1:5" ht="20.100000000000001" customHeight="1">
      <c r="A383" s="55" t="s">
        <v>42</v>
      </c>
      <c r="B383" s="52">
        <v>0</v>
      </c>
      <c r="C383" s="52">
        <v>0</v>
      </c>
      <c r="D383" s="52">
        <v>0</v>
      </c>
      <c r="E383" s="53"/>
    </row>
    <row r="384" spans="1:5" ht="20.100000000000001" customHeight="1">
      <c r="A384" s="55" t="s">
        <v>270</v>
      </c>
      <c r="B384" s="52">
        <v>0</v>
      </c>
      <c r="C384" s="52">
        <v>0</v>
      </c>
      <c r="D384" s="52">
        <v>0</v>
      </c>
      <c r="E384" s="53"/>
    </row>
    <row r="385" spans="1:5" ht="20.100000000000001" customHeight="1">
      <c r="A385" s="55" t="s">
        <v>271</v>
      </c>
      <c r="B385" s="52">
        <v>0</v>
      </c>
      <c r="C385" s="52">
        <v>0</v>
      </c>
      <c r="D385" s="52">
        <v>0</v>
      </c>
      <c r="E385" s="53"/>
    </row>
    <row r="386" spans="1:5" ht="20.100000000000001" customHeight="1">
      <c r="A386" s="55" t="s">
        <v>49</v>
      </c>
      <c r="B386" s="52">
        <v>0</v>
      </c>
      <c r="C386" s="52">
        <v>0</v>
      </c>
      <c r="D386" s="52">
        <v>0</v>
      </c>
      <c r="E386" s="53"/>
    </row>
    <row r="387" spans="1:5" ht="20.100000000000001" customHeight="1">
      <c r="A387" s="51" t="s">
        <v>272</v>
      </c>
      <c r="B387" s="52">
        <v>0</v>
      </c>
      <c r="C387" s="52">
        <v>0</v>
      </c>
      <c r="D387" s="52">
        <v>0</v>
      </c>
      <c r="E387" s="53"/>
    </row>
    <row r="388" spans="1:5" ht="20.100000000000001" customHeight="1">
      <c r="A388" s="54" t="s">
        <v>273</v>
      </c>
      <c r="B388" s="52">
        <f>SUM(B389:B393)</f>
        <v>0</v>
      </c>
      <c r="C388" s="52">
        <f>SUM(C389:C393)</f>
        <v>0</v>
      </c>
      <c r="D388" s="52">
        <f>SUM(D389:D393)</f>
        <v>0</v>
      </c>
      <c r="E388" s="53"/>
    </row>
    <row r="389" spans="1:5" ht="20.100000000000001" customHeight="1">
      <c r="A389" s="54" t="s">
        <v>40</v>
      </c>
      <c r="B389" s="52">
        <v>0</v>
      </c>
      <c r="C389" s="52">
        <v>0</v>
      </c>
      <c r="D389" s="52">
        <v>0</v>
      </c>
      <c r="E389" s="53"/>
    </row>
    <row r="390" spans="1:5" ht="20.100000000000001" customHeight="1">
      <c r="A390" s="54" t="s">
        <v>41</v>
      </c>
      <c r="B390" s="52">
        <v>0</v>
      </c>
      <c r="C390" s="52">
        <v>0</v>
      </c>
      <c r="D390" s="52">
        <v>0</v>
      </c>
      <c r="E390" s="53"/>
    </row>
    <row r="391" spans="1:5" ht="20.100000000000001" customHeight="1">
      <c r="A391" s="51" t="s">
        <v>81</v>
      </c>
      <c r="B391" s="52">
        <v>0</v>
      </c>
      <c r="C391" s="52">
        <v>0</v>
      </c>
      <c r="D391" s="52">
        <v>0</v>
      </c>
      <c r="E391" s="53"/>
    </row>
    <row r="392" spans="1:5" ht="20.100000000000001" customHeight="1">
      <c r="A392" s="55" t="s">
        <v>274</v>
      </c>
      <c r="B392" s="52">
        <v>0</v>
      </c>
      <c r="C392" s="52">
        <v>0</v>
      </c>
      <c r="D392" s="52">
        <v>0</v>
      </c>
      <c r="E392" s="53"/>
    </row>
    <row r="393" spans="1:5" ht="20.100000000000001" customHeight="1">
      <c r="A393" s="54" t="s">
        <v>275</v>
      </c>
      <c r="B393" s="52">
        <v>0</v>
      </c>
      <c r="C393" s="52">
        <v>0</v>
      </c>
      <c r="D393" s="52">
        <v>0</v>
      </c>
      <c r="E393" s="53"/>
    </row>
    <row r="394" spans="1:5" ht="20.100000000000001" customHeight="1">
      <c r="A394" s="54" t="s">
        <v>276</v>
      </c>
      <c r="B394" s="52">
        <f>B395</f>
        <v>0</v>
      </c>
      <c r="C394" s="52">
        <f>C395</f>
        <v>0</v>
      </c>
      <c r="D394" s="52">
        <f>D395</f>
        <v>0</v>
      </c>
      <c r="E394" s="53"/>
    </row>
    <row r="395" spans="1:5" ht="20.100000000000001" customHeight="1">
      <c r="A395" s="54" t="s">
        <v>277</v>
      </c>
      <c r="B395" s="52">
        <v>0</v>
      </c>
      <c r="C395" s="52">
        <v>0</v>
      </c>
      <c r="D395" s="52">
        <v>0</v>
      </c>
      <c r="E395" s="53"/>
    </row>
    <row r="396" spans="1:5" ht="20.100000000000001" customHeight="1">
      <c r="A396" s="55" t="s">
        <v>278</v>
      </c>
      <c r="B396" s="52">
        <f>SUM(B397,B402,B411,B418,B424,B428,B432,B436,B442,B449)</f>
        <v>34705</v>
      </c>
      <c r="C396" s="52">
        <f>SUM(C397,C402,C411,C418,C424,C428,C432,C436,C442,C449)</f>
        <v>36675</v>
      </c>
      <c r="D396" s="52">
        <f>SUM(D397,D402,D411,D418,D424,D428,D432,D436,D442,D449)</f>
        <v>36966</v>
      </c>
      <c r="E396" s="53"/>
    </row>
    <row r="397" spans="1:5" ht="20.100000000000001" customHeight="1">
      <c r="A397" s="54" t="s">
        <v>279</v>
      </c>
      <c r="B397" s="52">
        <f>SUM(B398:B401)</f>
        <v>2591</v>
      </c>
      <c r="C397" s="52">
        <f>SUM(C398:C401)</f>
        <v>2791</v>
      </c>
      <c r="D397" s="52">
        <f>SUM(D398:D401)</f>
        <v>979</v>
      </c>
      <c r="E397" s="53"/>
    </row>
    <row r="398" spans="1:5" ht="20.100000000000001" customHeight="1">
      <c r="A398" s="54" t="s">
        <v>40</v>
      </c>
      <c r="B398" s="52">
        <v>2591</v>
      </c>
      <c r="C398" s="52">
        <v>2791</v>
      </c>
      <c r="D398" s="52">
        <v>224</v>
      </c>
      <c r="E398" s="53"/>
    </row>
    <row r="399" spans="1:5" ht="20.100000000000001" customHeight="1">
      <c r="A399" s="54" t="s">
        <v>41</v>
      </c>
      <c r="B399" s="52">
        <v>0</v>
      </c>
      <c r="C399" s="52">
        <v>0</v>
      </c>
      <c r="D399" s="52">
        <v>30</v>
      </c>
      <c r="E399" s="53"/>
    </row>
    <row r="400" spans="1:5" ht="20.100000000000001" customHeight="1">
      <c r="A400" s="55" t="s">
        <v>42</v>
      </c>
      <c r="B400" s="52">
        <v>0</v>
      </c>
      <c r="C400" s="52">
        <v>0</v>
      </c>
      <c r="D400" s="52">
        <v>0</v>
      </c>
      <c r="E400" s="53"/>
    </row>
    <row r="401" spans="1:5" ht="20.100000000000001" customHeight="1">
      <c r="A401" s="55" t="s">
        <v>280</v>
      </c>
      <c r="B401" s="52">
        <v>0</v>
      </c>
      <c r="C401" s="52">
        <v>0</v>
      </c>
      <c r="D401" s="52">
        <v>725</v>
      </c>
      <c r="E401" s="53"/>
    </row>
    <row r="402" spans="1:5" ht="20.100000000000001" customHeight="1">
      <c r="A402" s="55" t="s">
        <v>281</v>
      </c>
      <c r="B402" s="52">
        <f>SUM(B403:B410)</f>
        <v>30789</v>
      </c>
      <c r="C402" s="52">
        <f>SUM(C403:C410)</f>
        <v>31539</v>
      </c>
      <c r="D402" s="52">
        <f>SUM(D403:D410)</f>
        <v>33357</v>
      </c>
      <c r="E402" s="53"/>
    </row>
    <row r="403" spans="1:5" ht="20.100000000000001" customHeight="1">
      <c r="A403" s="54" t="s">
        <v>282</v>
      </c>
      <c r="B403" s="52">
        <v>1923</v>
      </c>
      <c r="C403" s="52">
        <v>1923</v>
      </c>
      <c r="D403" s="52">
        <v>814</v>
      </c>
      <c r="E403" s="53"/>
    </row>
    <row r="404" spans="1:5" ht="20.100000000000001" customHeight="1">
      <c r="A404" s="54" t="s">
        <v>283</v>
      </c>
      <c r="B404" s="52">
        <v>16048</v>
      </c>
      <c r="C404" s="52">
        <v>16798</v>
      </c>
      <c r="D404" s="52">
        <v>18561</v>
      </c>
      <c r="E404" s="53"/>
    </row>
    <row r="405" spans="1:5" ht="20.100000000000001" customHeight="1">
      <c r="A405" s="54" t="s">
        <v>284</v>
      </c>
      <c r="B405" s="52">
        <f>9031+216</f>
        <v>9247</v>
      </c>
      <c r="C405" s="52">
        <f>9031+216</f>
        <v>9247</v>
      </c>
      <c r="D405" s="52">
        <v>9591</v>
      </c>
      <c r="E405" s="53"/>
    </row>
    <row r="406" spans="1:5" ht="20.100000000000001" customHeight="1">
      <c r="A406" s="54" t="s">
        <v>285</v>
      </c>
      <c r="B406" s="52">
        <v>2741</v>
      </c>
      <c r="C406" s="52">
        <v>2741</v>
      </c>
      <c r="D406" s="52">
        <v>3163</v>
      </c>
      <c r="E406" s="53"/>
    </row>
    <row r="407" spans="1:5" ht="20.100000000000001" customHeight="1">
      <c r="A407" s="54" t="s">
        <v>286</v>
      </c>
      <c r="B407" s="52">
        <v>0</v>
      </c>
      <c r="C407" s="52">
        <v>0</v>
      </c>
      <c r="D407" s="52">
        <v>0</v>
      </c>
      <c r="E407" s="53"/>
    </row>
    <row r="408" spans="1:5" ht="20.100000000000001" customHeight="1">
      <c r="A408" s="54" t="s">
        <v>287</v>
      </c>
      <c r="B408" s="52">
        <v>0</v>
      </c>
      <c r="C408" s="52">
        <v>0</v>
      </c>
      <c r="D408" s="52">
        <v>0</v>
      </c>
      <c r="E408" s="53"/>
    </row>
    <row r="409" spans="1:5" ht="20.100000000000001" customHeight="1">
      <c r="A409" s="54" t="s">
        <v>288</v>
      </c>
      <c r="B409" s="52">
        <v>0</v>
      </c>
      <c r="C409" s="52">
        <v>0</v>
      </c>
      <c r="D409" s="52">
        <v>0</v>
      </c>
      <c r="E409" s="53"/>
    </row>
    <row r="410" spans="1:5" ht="20.100000000000001" customHeight="1">
      <c r="A410" s="55" t="s">
        <v>289</v>
      </c>
      <c r="B410" s="52">
        <v>830</v>
      </c>
      <c r="C410" s="52">
        <v>830</v>
      </c>
      <c r="D410" s="52">
        <v>1228</v>
      </c>
      <c r="E410" s="53"/>
    </row>
    <row r="411" spans="1:5" ht="20.100000000000001" customHeight="1">
      <c r="A411" s="55" t="s">
        <v>290</v>
      </c>
      <c r="B411" s="52">
        <f>SUM(B412:B417)</f>
        <v>408</v>
      </c>
      <c r="C411" s="52">
        <f>SUM(C412:C417)</f>
        <v>418</v>
      </c>
      <c r="D411" s="52">
        <f>SUM(D412:D417)</f>
        <v>972</v>
      </c>
      <c r="E411" s="53"/>
    </row>
    <row r="412" spans="1:5" ht="20.100000000000001" customHeight="1">
      <c r="A412" s="55" t="s">
        <v>291</v>
      </c>
      <c r="B412" s="52">
        <v>0</v>
      </c>
      <c r="C412" s="52">
        <v>0</v>
      </c>
      <c r="D412" s="52">
        <v>752</v>
      </c>
      <c r="E412" s="53"/>
    </row>
    <row r="413" spans="1:5" ht="20.100000000000001" customHeight="1">
      <c r="A413" s="51" t="s">
        <v>292</v>
      </c>
      <c r="B413" s="52">
        <v>408</v>
      </c>
      <c r="C413" s="52">
        <v>418</v>
      </c>
      <c r="D413" s="52">
        <v>47</v>
      </c>
      <c r="E413" s="53"/>
    </row>
    <row r="414" spans="1:5" ht="20.100000000000001" customHeight="1">
      <c r="A414" s="54" t="s">
        <v>293</v>
      </c>
      <c r="B414" s="52">
        <v>0</v>
      </c>
      <c r="C414" s="52">
        <v>0</v>
      </c>
      <c r="D414" s="52">
        <v>0</v>
      </c>
      <c r="E414" s="53"/>
    </row>
    <row r="415" spans="1:5" ht="20.100000000000001" customHeight="1">
      <c r="A415" s="54" t="s">
        <v>294</v>
      </c>
      <c r="B415" s="52">
        <v>0</v>
      </c>
      <c r="C415" s="52">
        <v>0</v>
      </c>
      <c r="D415" s="52">
        <v>0</v>
      </c>
      <c r="E415" s="53"/>
    </row>
    <row r="416" spans="1:5" ht="20.100000000000001" customHeight="1">
      <c r="A416" s="54" t="s">
        <v>295</v>
      </c>
      <c r="B416" s="52">
        <v>0</v>
      </c>
      <c r="C416" s="52">
        <v>0</v>
      </c>
      <c r="D416" s="52">
        <v>0</v>
      </c>
      <c r="E416" s="53"/>
    </row>
    <row r="417" spans="1:5" ht="20.100000000000001" customHeight="1">
      <c r="A417" s="55" t="s">
        <v>296</v>
      </c>
      <c r="B417" s="52">
        <v>0</v>
      </c>
      <c r="C417" s="52">
        <v>0</v>
      </c>
      <c r="D417" s="52">
        <v>173</v>
      </c>
      <c r="E417" s="53"/>
    </row>
    <row r="418" spans="1:5" ht="20.100000000000001" customHeight="1">
      <c r="A418" s="55" t="s">
        <v>297</v>
      </c>
      <c r="B418" s="52">
        <f>SUM(B419:B423)</f>
        <v>0</v>
      </c>
      <c r="C418" s="52">
        <f>SUM(C419:C423)</f>
        <v>0</v>
      </c>
      <c r="D418" s="52">
        <f>SUM(D419:D423)</f>
        <v>4</v>
      </c>
      <c r="E418" s="53"/>
    </row>
    <row r="419" spans="1:5" ht="20.100000000000001" customHeight="1">
      <c r="A419" s="55" t="s">
        <v>298</v>
      </c>
      <c r="B419" s="52">
        <v>0</v>
      </c>
      <c r="C419" s="52">
        <v>0</v>
      </c>
      <c r="D419" s="52">
        <v>0</v>
      </c>
      <c r="E419" s="53"/>
    </row>
    <row r="420" spans="1:5" ht="20.100000000000001" customHeight="1">
      <c r="A420" s="54" t="s">
        <v>299</v>
      </c>
      <c r="B420" s="52">
        <v>0</v>
      </c>
      <c r="C420" s="52">
        <v>0</v>
      </c>
      <c r="D420" s="52">
        <v>0</v>
      </c>
      <c r="E420" s="53"/>
    </row>
    <row r="421" spans="1:5" ht="20.100000000000001" customHeight="1">
      <c r="A421" s="54" t="s">
        <v>300</v>
      </c>
      <c r="B421" s="52">
        <v>0</v>
      </c>
      <c r="C421" s="52">
        <v>0</v>
      </c>
      <c r="D421" s="52">
        <v>0</v>
      </c>
      <c r="E421" s="53"/>
    </row>
    <row r="422" spans="1:5" ht="20.100000000000001" customHeight="1">
      <c r="A422" s="54" t="s">
        <v>301</v>
      </c>
      <c r="B422" s="52">
        <v>0</v>
      </c>
      <c r="C422" s="52">
        <v>0</v>
      </c>
      <c r="D422" s="52">
        <v>4</v>
      </c>
      <c r="E422" s="53"/>
    </row>
    <row r="423" spans="1:5" ht="20.100000000000001" customHeight="1">
      <c r="A423" s="55" t="s">
        <v>302</v>
      </c>
      <c r="B423" s="52">
        <v>0</v>
      </c>
      <c r="C423" s="52">
        <v>0</v>
      </c>
      <c r="D423" s="52">
        <v>0</v>
      </c>
      <c r="E423" s="53"/>
    </row>
    <row r="424" spans="1:5" ht="20.100000000000001" customHeight="1">
      <c r="A424" s="55" t="s">
        <v>303</v>
      </c>
      <c r="B424" s="52">
        <f>SUM(B425:B427)</f>
        <v>0</v>
      </c>
      <c r="C424" s="52">
        <f>SUM(C425:C427)</f>
        <v>0</v>
      </c>
      <c r="D424" s="52">
        <f>SUM(D425:D427)</f>
        <v>0</v>
      </c>
      <c r="E424" s="53"/>
    </row>
    <row r="425" spans="1:5" ht="20.100000000000001" customHeight="1">
      <c r="A425" s="55" t="s">
        <v>304</v>
      </c>
      <c r="B425" s="52">
        <v>0</v>
      </c>
      <c r="C425" s="52">
        <v>0</v>
      </c>
      <c r="D425" s="52">
        <v>0</v>
      </c>
      <c r="E425" s="53"/>
    </row>
    <row r="426" spans="1:5" ht="20.100000000000001" customHeight="1">
      <c r="A426" s="51" t="s">
        <v>305</v>
      </c>
      <c r="B426" s="52">
        <v>0</v>
      </c>
      <c r="C426" s="52">
        <v>0</v>
      </c>
      <c r="D426" s="52">
        <v>0</v>
      </c>
      <c r="E426" s="53"/>
    </row>
    <row r="427" spans="1:5" ht="20.100000000000001" customHeight="1">
      <c r="A427" s="54" t="s">
        <v>306</v>
      </c>
      <c r="B427" s="52">
        <v>0</v>
      </c>
      <c r="C427" s="52">
        <v>0</v>
      </c>
      <c r="D427" s="52">
        <v>0</v>
      </c>
      <c r="E427" s="53"/>
    </row>
    <row r="428" spans="1:5" ht="20.100000000000001" customHeight="1">
      <c r="A428" s="54" t="s">
        <v>307</v>
      </c>
      <c r="B428" s="52">
        <f>SUM(B429:B431)</f>
        <v>0</v>
      </c>
      <c r="C428" s="52">
        <f>SUM(C429:C431)</f>
        <v>0</v>
      </c>
      <c r="D428" s="52">
        <f>SUM(D429:D431)</f>
        <v>0</v>
      </c>
      <c r="E428" s="53"/>
    </row>
    <row r="429" spans="1:5" ht="20.100000000000001" customHeight="1">
      <c r="A429" s="54" t="s">
        <v>308</v>
      </c>
      <c r="B429" s="52">
        <v>0</v>
      </c>
      <c r="C429" s="52">
        <v>0</v>
      </c>
      <c r="D429" s="52">
        <v>0</v>
      </c>
      <c r="E429" s="53"/>
    </row>
    <row r="430" spans="1:5" ht="20.100000000000001" customHeight="1">
      <c r="A430" s="55" t="s">
        <v>309</v>
      </c>
      <c r="B430" s="52">
        <v>0</v>
      </c>
      <c r="C430" s="52">
        <v>0</v>
      </c>
      <c r="D430" s="52">
        <v>0</v>
      </c>
      <c r="E430" s="53"/>
    </row>
    <row r="431" spans="1:5" ht="20.100000000000001" customHeight="1">
      <c r="A431" s="55" t="s">
        <v>310</v>
      </c>
      <c r="B431" s="52">
        <v>0</v>
      </c>
      <c r="C431" s="52">
        <v>0</v>
      </c>
      <c r="D431" s="52">
        <v>0</v>
      </c>
      <c r="E431" s="53"/>
    </row>
    <row r="432" spans="1:5" ht="20.100000000000001" customHeight="1">
      <c r="A432" s="55" t="s">
        <v>311</v>
      </c>
      <c r="B432" s="52">
        <f>SUM(B433:B435)</f>
        <v>68</v>
      </c>
      <c r="C432" s="52">
        <f>SUM(C433:C435)</f>
        <v>68</v>
      </c>
      <c r="D432" s="52">
        <f>SUM(D433:D435)</f>
        <v>93</v>
      </c>
      <c r="E432" s="53"/>
    </row>
    <row r="433" spans="1:5" ht="20.100000000000001" customHeight="1">
      <c r="A433" s="54" t="s">
        <v>312</v>
      </c>
      <c r="B433" s="52">
        <v>68</v>
      </c>
      <c r="C433" s="52">
        <v>68</v>
      </c>
      <c r="D433" s="52">
        <v>93</v>
      </c>
      <c r="E433" s="53"/>
    </row>
    <row r="434" spans="1:5" ht="19.5" customHeight="1">
      <c r="A434" s="54" t="s">
        <v>313</v>
      </c>
      <c r="B434" s="52">
        <v>0</v>
      </c>
      <c r="C434" s="52">
        <v>0</v>
      </c>
      <c r="D434" s="52">
        <v>0</v>
      </c>
      <c r="E434" s="53"/>
    </row>
    <row r="435" spans="1:5" ht="20.100000000000001" customHeight="1">
      <c r="A435" s="54" t="s">
        <v>314</v>
      </c>
      <c r="B435" s="52">
        <v>0</v>
      </c>
      <c r="C435" s="52">
        <v>0</v>
      </c>
      <c r="D435" s="52">
        <v>0</v>
      </c>
      <c r="E435" s="53"/>
    </row>
    <row r="436" spans="1:5" ht="20.100000000000001" customHeight="1">
      <c r="A436" s="54" t="s">
        <v>315</v>
      </c>
      <c r="B436" s="52">
        <f>SUM(B437:B441)</f>
        <v>169</v>
      </c>
      <c r="C436" s="52">
        <f>SUM(C437:C441)</f>
        <v>179</v>
      </c>
      <c r="D436" s="52">
        <f>SUM(D437:D441)</f>
        <v>155</v>
      </c>
      <c r="E436" s="53"/>
    </row>
    <row r="437" spans="1:5" ht="20.100000000000001" customHeight="1">
      <c r="A437" s="54" t="s">
        <v>316</v>
      </c>
      <c r="B437" s="52">
        <v>139</v>
      </c>
      <c r="C437" s="52">
        <v>149</v>
      </c>
      <c r="D437" s="52">
        <v>0</v>
      </c>
      <c r="E437" s="53"/>
    </row>
    <row r="438" spans="1:5" ht="20.100000000000001" customHeight="1">
      <c r="A438" s="55" t="s">
        <v>317</v>
      </c>
      <c r="B438" s="52">
        <v>0</v>
      </c>
      <c r="C438" s="52">
        <v>0</v>
      </c>
      <c r="D438" s="52">
        <v>125</v>
      </c>
      <c r="E438" s="53"/>
    </row>
    <row r="439" spans="1:5" ht="20.100000000000001" customHeight="1">
      <c r="A439" s="55" t="s">
        <v>318</v>
      </c>
      <c r="B439" s="52">
        <v>30</v>
      </c>
      <c r="C439" s="52">
        <v>30</v>
      </c>
      <c r="D439" s="52">
        <v>0</v>
      </c>
      <c r="E439" s="53"/>
    </row>
    <row r="440" spans="1:5" ht="20.100000000000001" customHeight="1">
      <c r="A440" s="55" t="s">
        <v>319</v>
      </c>
      <c r="B440" s="52">
        <v>0</v>
      </c>
      <c r="C440" s="52">
        <v>0</v>
      </c>
      <c r="D440" s="52">
        <v>0</v>
      </c>
      <c r="E440" s="53"/>
    </row>
    <row r="441" spans="1:5" ht="20.100000000000001" customHeight="1">
      <c r="A441" s="51" t="s">
        <v>320</v>
      </c>
      <c r="B441" s="52">
        <v>0</v>
      </c>
      <c r="C441" s="52">
        <v>0</v>
      </c>
      <c r="D441" s="52">
        <v>30</v>
      </c>
      <c r="E441" s="53"/>
    </row>
    <row r="442" spans="1:5" ht="20.100000000000001" customHeight="1">
      <c r="A442" s="54" t="s">
        <v>321</v>
      </c>
      <c r="B442" s="52">
        <f>SUM(B443:B448)</f>
        <v>80</v>
      </c>
      <c r="C442" s="52">
        <f>SUM(C443:C448)</f>
        <v>1080</v>
      </c>
      <c r="D442" s="52">
        <f>SUM(D443:D448)</f>
        <v>806</v>
      </c>
      <c r="E442" s="53"/>
    </row>
    <row r="443" spans="1:5" ht="20.100000000000001" customHeight="1">
      <c r="A443" s="54" t="s">
        <v>322</v>
      </c>
      <c r="B443" s="52">
        <v>0</v>
      </c>
      <c r="C443" s="52">
        <v>0</v>
      </c>
      <c r="D443" s="52">
        <v>0</v>
      </c>
      <c r="E443" s="53"/>
    </row>
    <row r="444" spans="1:5" ht="20.100000000000001" customHeight="1">
      <c r="A444" s="54" t="s">
        <v>323</v>
      </c>
      <c r="B444" s="52">
        <v>0</v>
      </c>
      <c r="C444" s="52">
        <v>0</v>
      </c>
      <c r="D444" s="52">
        <v>0</v>
      </c>
      <c r="E444" s="53"/>
    </row>
    <row r="445" spans="1:5" ht="20.100000000000001" customHeight="1">
      <c r="A445" s="51" t="s">
        <v>324</v>
      </c>
      <c r="B445" s="52">
        <v>0</v>
      </c>
      <c r="C445" s="52">
        <v>0</v>
      </c>
      <c r="D445" s="52">
        <v>0</v>
      </c>
      <c r="E445" s="53"/>
    </row>
    <row r="446" spans="1:5" ht="20.100000000000001" customHeight="1">
      <c r="A446" s="55" t="s">
        <v>325</v>
      </c>
      <c r="B446" s="52">
        <v>0</v>
      </c>
      <c r="C446" s="52">
        <v>0</v>
      </c>
      <c r="D446" s="52">
        <v>320</v>
      </c>
      <c r="E446" s="53"/>
    </row>
    <row r="447" spans="1:5" ht="20.100000000000001" customHeight="1">
      <c r="A447" s="54" t="s">
        <v>326</v>
      </c>
      <c r="B447" s="52">
        <v>0</v>
      </c>
      <c r="C447" s="52">
        <v>0</v>
      </c>
      <c r="D447" s="52">
        <v>0</v>
      </c>
      <c r="E447" s="53"/>
    </row>
    <row r="448" spans="1:5" ht="20.100000000000001" customHeight="1">
      <c r="A448" s="54" t="s">
        <v>327</v>
      </c>
      <c r="B448" s="52">
        <v>80</v>
      </c>
      <c r="C448" s="52">
        <v>1080</v>
      </c>
      <c r="D448" s="52">
        <v>486</v>
      </c>
      <c r="E448" s="53"/>
    </row>
    <row r="449" spans="1:5" ht="20.100000000000001" customHeight="1">
      <c r="A449" s="54" t="s">
        <v>328</v>
      </c>
      <c r="B449" s="52">
        <f>B450</f>
        <v>600</v>
      </c>
      <c r="C449" s="52">
        <f>C450</f>
        <v>600</v>
      </c>
      <c r="D449" s="52">
        <f>D450</f>
        <v>600</v>
      </c>
      <c r="E449" s="53"/>
    </row>
    <row r="450" spans="1:5" ht="20.100000000000001" customHeight="1">
      <c r="A450" s="55" t="s">
        <v>329</v>
      </c>
      <c r="B450" s="52">
        <v>600</v>
      </c>
      <c r="C450" s="52">
        <v>600</v>
      </c>
      <c r="D450" s="52">
        <v>600</v>
      </c>
      <c r="E450" s="53"/>
    </row>
    <row r="451" spans="1:5" ht="20.100000000000001" customHeight="1">
      <c r="A451" s="54" t="s">
        <v>330</v>
      </c>
      <c r="B451" s="52">
        <f>SUM(B452,B457,B466,B472,B478,B483,B488,B495,B499,B502)</f>
        <v>2921</v>
      </c>
      <c r="C451" s="52">
        <f>SUM(C452,C457,C466,C472,C478,C483,C488,C495,C499,C502)</f>
        <v>2921</v>
      </c>
      <c r="D451" s="52">
        <f>SUM(D452,D457,D466,D472,D478,D483,D488,D495,D499,D502)</f>
        <v>3916</v>
      </c>
      <c r="E451" s="53"/>
    </row>
    <row r="452" spans="1:5" ht="20.100000000000001" customHeight="1">
      <c r="A452" s="54" t="s">
        <v>331</v>
      </c>
      <c r="B452" s="52">
        <f>SUM(B453:B456)</f>
        <v>74</v>
      </c>
      <c r="C452" s="52">
        <f>SUM(C453:C456)</f>
        <v>74</v>
      </c>
      <c r="D452" s="52">
        <f>SUM(D453:D456)</f>
        <v>34</v>
      </c>
      <c r="E452" s="53"/>
    </row>
    <row r="453" spans="1:5" ht="20.100000000000001" customHeight="1">
      <c r="A453" s="54" t="s">
        <v>40</v>
      </c>
      <c r="B453" s="52">
        <v>74</v>
      </c>
      <c r="C453" s="52">
        <v>74</v>
      </c>
      <c r="D453" s="52">
        <v>34</v>
      </c>
      <c r="E453" s="53"/>
    </row>
    <row r="454" spans="1:5" ht="20.100000000000001" customHeight="1">
      <c r="A454" s="51" t="s">
        <v>41</v>
      </c>
      <c r="B454" s="52">
        <v>0</v>
      </c>
      <c r="C454" s="52">
        <v>0</v>
      </c>
      <c r="D454" s="52">
        <v>0</v>
      </c>
      <c r="E454" s="53"/>
    </row>
    <row r="455" spans="1:5" ht="20.100000000000001" customHeight="1">
      <c r="A455" s="54" t="s">
        <v>42</v>
      </c>
      <c r="B455" s="52">
        <v>0</v>
      </c>
      <c r="C455" s="52">
        <v>0</v>
      </c>
      <c r="D455" s="52">
        <v>0</v>
      </c>
      <c r="E455" s="53"/>
    </row>
    <row r="456" spans="1:5" ht="20.100000000000001" customHeight="1">
      <c r="A456" s="54" t="s">
        <v>332</v>
      </c>
      <c r="B456" s="52">
        <v>0</v>
      </c>
      <c r="C456" s="52">
        <v>0</v>
      </c>
      <c r="D456" s="52">
        <v>0</v>
      </c>
      <c r="E456" s="53"/>
    </row>
    <row r="457" spans="1:5" ht="20.100000000000001" customHeight="1">
      <c r="A457" s="54" t="s">
        <v>333</v>
      </c>
      <c r="B457" s="52">
        <f>SUM(B458:B465)</f>
        <v>0</v>
      </c>
      <c r="C457" s="52">
        <f>SUM(C458:C465)</f>
        <v>0</v>
      </c>
      <c r="D457" s="52">
        <f>SUM(D458:D465)</f>
        <v>0</v>
      </c>
      <c r="E457" s="53"/>
    </row>
    <row r="458" spans="1:5" ht="20.100000000000001" customHeight="1">
      <c r="A458" s="55" t="s">
        <v>334</v>
      </c>
      <c r="B458" s="52">
        <v>0</v>
      </c>
      <c r="C458" s="52">
        <v>0</v>
      </c>
      <c r="D458" s="52">
        <v>0</v>
      </c>
      <c r="E458" s="53"/>
    </row>
    <row r="459" spans="1:5" ht="20.100000000000001" customHeight="1">
      <c r="A459" s="55" t="s">
        <v>335</v>
      </c>
      <c r="B459" s="52">
        <v>0</v>
      </c>
      <c r="C459" s="52">
        <v>0</v>
      </c>
      <c r="D459" s="52">
        <v>0</v>
      </c>
      <c r="E459" s="53"/>
    </row>
    <row r="460" spans="1:5" ht="20.100000000000001" customHeight="1">
      <c r="A460" s="55" t="s">
        <v>336</v>
      </c>
      <c r="B460" s="52">
        <v>0</v>
      </c>
      <c r="C460" s="52">
        <v>0</v>
      </c>
      <c r="D460" s="52">
        <v>0</v>
      </c>
      <c r="E460" s="53"/>
    </row>
    <row r="461" spans="1:5" ht="20.100000000000001" customHeight="1">
      <c r="A461" s="54" t="s">
        <v>337</v>
      </c>
      <c r="B461" s="52">
        <v>0</v>
      </c>
      <c r="C461" s="52">
        <v>0</v>
      </c>
      <c r="D461" s="52">
        <v>0</v>
      </c>
      <c r="E461" s="53"/>
    </row>
    <row r="462" spans="1:5" ht="20.100000000000001" customHeight="1">
      <c r="A462" s="54" t="s">
        <v>338</v>
      </c>
      <c r="B462" s="52">
        <v>0</v>
      </c>
      <c r="C462" s="52">
        <v>0</v>
      </c>
      <c r="D462" s="52">
        <v>0</v>
      </c>
      <c r="E462" s="53"/>
    </row>
    <row r="463" spans="1:5" ht="20.100000000000001" customHeight="1">
      <c r="A463" s="54" t="s">
        <v>339</v>
      </c>
      <c r="B463" s="52">
        <v>0</v>
      </c>
      <c r="C463" s="52">
        <v>0</v>
      </c>
      <c r="D463" s="52">
        <v>0</v>
      </c>
      <c r="E463" s="53"/>
    </row>
    <row r="464" spans="1:5" ht="20.100000000000001" customHeight="1">
      <c r="A464" s="55" t="s">
        <v>340</v>
      </c>
      <c r="B464" s="52">
        <v>0</v>
      </c>
      <c r="C464" s="52">
        <v>0</v>
      </c>
      <c r="D464" s="52">
        <v>0</v>
      </c>
      <c r="E464" s="53"/>
    </row>
    <row r="465" spans="1:5" ht="20.100000000000001" customHeight="1">
      <c r="A465" s="55" t="s">
        <v>341</v>
      </c>
      <c r="B465" s="52">
        <v>0</v>
      </c>
      <c r="C465" s="52">
        <v>0</v>
      </c>
      <c r="D465" s="52">
        <v>0</v>
      </c>
      <c r="E465" s="53"/>
    </row>
    <row r="466" spans="1:5" ht="20.100000000000001" customHeight="1">
      <c r="A466" s="55" t="s">
        <v>342</v>
      </c>
      <c r="B466" s="52">
        <f>SUM(B467:B471)</f>
        <v>0</v>
      </c>
      <c r="C466" s="52">
        <f>SUM(C467:C471)</f>
        <v>0</v>
      </c>
      <c r="D466" s="52">
        <f>SUM(D467:D471)</f>
        <v>0</v>
      </c>
      <c r="E466" s="53"/>
    </row>
    <row r="467" spans="1:5" ht="20.100000000000001" customHeight="1">
      <c r="A467" s="51" t="s">
        <v>334</v>
      </c>
      <c r="B467" s="52">
        <v>0</v>
      </c>
      <c r="C467" s="52">
        <v>0</v>
      </c>
      <c r="D467" s="52">
        <v>0</v>
      </c>
      <c r="E467" s="53"/>
    </row>
    <row r="468" spans="1:5" ht="20.100000000000001" customHeight="1">
      <c r="A468" s="54" t="s">
        <v>343</v>
      </c>
      <c r="B468" s="52">
        <v>0</v>
      </c>
      <c r="C468" s="52">
        <v>0</v>
      </c>
      <c r="D468" s="52">
        <v>0</v>
      </c>
      <c r="E468" s="53"/>
    </row>
    <row r="469" spans="1:5" ht="20.100000000000001" customHeight="1">
      <c r="A469" s="54" t="s">
        <v>344</v>
      </c>
      <c r="B469" s="52">
        <v>0</v>
      </c>
      <c r="C469" s="52">
        <v>0</v>
      </c>
      <c r="D469" s="52">
        <v>0</v>
      </c>
      <c r="E469" s="53"/>
    </row>
    <row r="470" spans="1:5" ht="20.100000000000001" customHeight="1">
      <c r="A470" s="54" t="s">
        <v>345</v>
      </c>
      <c r="B470" s="52">
        <v>0</v>
      </c>
      <c r="C470" s="52">
        <v>0</v>
      </c>
      <c r="D470" s="52">
        <v>0</v>
      </c>
      <c r="E470" s="53"/>
    </row>
    <row r="471" spans="1:5" ht="20.100000000000001" customHeight="1">
      <c r="A471" s="55" t="s">
        <v>346</v>
      </c>
      <c r="B471" s="52">
        <v>0</v>
      </c>
      <c r="C471" s="52">
        <v>0</v>
      </c>
      <c r="D471" s="52">
        <v>0</v>
      </c>
      <c r="E471" s="53"/>
    </row>
    <row r="472" spans="1:5" ht="20.100000000000001" customHeight="1">
      <c r="A472" s="55" t="s">
        <v>347</v>
      </c>
      <c r="B472" s="52">
        <f>SUM(B473:B477)</f>
        <v>62</v>
      </c>
      <c r="C472" s="52">
        <f>SUM(C473:C477)</f>
        <v>62</v>
      </c>
      <c r="D472" s="52">
        <f>SUM(D473:D477)</f>
        <v>1144</v>
      </c>
      <c r="E472" s="53"/>
    </row>
    <row r="473" spans="1:5" ht="20.100000000000001" customHeight="1">
      <c r="A473" s="55" t="s">
        <v>334</v>
      </c>
      <c r="B473" s="52">
        <v>0</v>
      </c>
      <c r="C473" s="52">
        <v>0</v>
      </c>
      <c r="D473" s="52">
        <v>0</v>
      </c>
      <c r="E473" s="53"/>
    </row>
    <row r="474" spans="1:5" ht="20.100000000000001" customHeight="1">
      <c r="A474" s="54" t="s">
        <v>348</v>
      </c>
      <c r="B474" s="52">
        <v>0</v>
      </c>
      <c r="C474" s="52">
        <v>0</v>
      </c>
      <c r="D474" s="52">
        <v>0</v>
      </c>
      <c r="E474" s="53"/>
    </row>
    <row r="475" spans="1:5" ht="20.100000000000001" customHeight="1">
      <c r="A475" s="54" t="s">
        <v>349</v>
      </c>
      <c r="B475" s="52">
        <v>0</v>
      </c>
      <c r="C475" s="52">
        <v>0</v>
      </c>
      <c r="D475" s="52">
        <v>0</v>
      </c>
      <c r="E475" s="53"/>
    </row>
    <row r="476" spans="1:5" ht="20.100000000000001" customHeight="1">
      <c r="A476" s="54" t="s">
        <v>350</v>
      </c>
      <c r="B476" s="52">
        <v>0</v>
      </c>
      <c r="C476" s="52">
        <v>0</v>
      </c>
      <c r="D476" s="52">
        <v>13</v>
      </c>
      <c r="E476" s="53"/>
    </row>
    <row r="477" spans="1:5" ht="20.100000000000001" customHeight="1">
      <c r="A477" s="55" t="s">
        <v>351</v>
      </c>
      <c r="B477" s="52">
        <v>62</v>
      </c>
      <c r="C477" s="52">
        <v>62</v>
      </c>
      <c r="D477" s="52">
        <v>1131</v>
      </c>
      <c r="E477" s="53"/>
    </row>
    <row r="478" spans="1:5" ht="20.100000000000001" customHeight="1">
      <c r="A478" s="55" t="s">
        <v>352</v>
      </c>
      <c r="B478" s="52">
        <f>SUM(B479:B482)</f>
        <v>15</v>
      </c>
      <c r="C478" s="52">
        <f>SUM(C479:C482)</f>
        <v>15</v>
      </c>
      <c r="D478" s="52">
        <f>SUM(D479:D482)</f>
        <v>10</v>
      </c>
      <c r="E478" s="53"/>
    </row>
    <row r="479" spans="1:5" ht="20.100000000000001" customHeight="1">
      <c r="A479" s="55" t="s">
        <v>334</v>
      </c>
      <c r="B479" s="52">
        <v>0</v>
      </c>
      <c r="C479" s="52">
        <v>0</v>
      </c>
      <c r="D479" s="52">
        <v>0</v>
      </c>
      <c r="E479" s="53"/>
    </row>
    <row r="480" spans="1:5" ht="20.100000000000001" customHeight="1">
      <c r="A480" s="51" t="s">
        <v>353</v>
      </c>
      <c r="B480" s="52">
        <v>0</v>
      </c>
      <c r="C480" s="52">
        <v>0</v>
      </c>
      <c r="D480" s="52">
        <v>10</v>
      </c>
      <c r="E480" s="53"/>
    </row>
    <row r="481" spans="1:5" ht="20.100000000000001" customHeight="1">
      <c r="A481" s="54" t="s">
        <v>354</v>
      </c>
      <c r="B481" s="52">
        <v>0</v>
      </c>
      <c r="C481" s="52">
        <v>0</v>
      </c>
      <c r="D481" s="52">
        <v>0</v>
      </c>
      <c r="E481" s="53"/>
    </row>
    <row r="482" spans="1:5" ht="20.100000000000001" customHeight="1">
      <c r="A482" s="54" t="s">
        <v>355</v>
      </c>
      <c r="B482" s="52">
        <v>15</v>
      </c>
      <c r="C482" s="52">
        <v>15</v>
      </c>
      <c r="D482" s="52">
        <v>0</v>
      </c>
      <c r="E482" s="53"/>
    </row>
    <row r="483" spans="1:5" ht="20.100000000000001" customHeight="1">
      <c r="A483" s="54" t="s">
        <v>356</v>
      </c>
      <c r="B483" s="52">
        <f>SUM(B484:B487)</f>
        <v>0</v>
      </c>
      <c r="C483" s="52">
        <f>SUM(C484:C487)</f>
        <v>0</v>
      </c>
      <c r="D483" s="52">
        <f>SUM(D484:D487)</f>
        <v>0</v>
      </c>
      <c r="E483" s="53"/>
    </row>
    <row r="484" spans="1:5" ht="20.100000000000001" customHeight="1">
      <c r="A484" s="55" t="s">
        <v>357</v>
      </c>
      <c r="B484" s="52">
        <v>0</v>
      </c>
      <c r="C484" s="52">
        <v>0</v>
      </c>
      <c r="D484" s="52">
        <v>0</v>
      </c>
      <c r="E484" s="53"/>
    </row>
    <row r="485" spans="1:5" ht="20.100000000000001" customHeight="1">
      <c r="A485" s="55" t="s">
        <v>358</v>
      </c>
      <c r="B485" s="52">
        <v>0</v>
      </c>
      <c r="C485" s="52">
        <v>0</v>
      </c>
      <c r="D485" s="52">
        <v>0</v>
      </c>
      <c r="E485" s="53"/>
    </row>
    <row r="486" spans="1:5" ht="20.100000000000001" customHeight="1">
      <c r="A486" s="55" t="s">
        <v>359</v>
      </c>
      <c r="B486" s="52">
        <v>0</v>
      </c>
      <c r="C486" s="52">
        <v>0</v>
      </c>
      <c r="D486" s="52">
        <v>0</v>
      </c>
      <c r="E486" s="53"/>
    </row>
    <row r="487" spans="1:5" ht="20.100000000000001" customHeight="1">
      <c r="A487" s="54" t="s">
        <v>360</v>
      </c>
      <c r="B487" s="52">
        <v>0</v>
      </c>
      <c r="C487" s="52">
        <v>0</v>
      </c>
      <c r="D487" s="52">
        <v>0</v>
      </c>
      <c r="E487" s="53"/>
    </row>
    <row r="488" spans="1:5" ht="20.100000000000001" customHeight="1">
      <c r="A488" s="54" t="s">
        <v>361</v>
      </c>
      <c r="B488" s="52">
        <f>SUM(B489:B494)</f>
        <v>50</v>
      </c>
      <c r="C488" s="52">
        <f>SUM(C489:C494)</f>
        <v>50</v>
      </c>
      <c r="D488" s="52">
        <f>SUM(D489:D494)</f>
        <v>58</v>
      </c>
      <c r="E488" s="53"/>
    </row>
    <row r="489" spans="1:5" ht="20.100000000000001" customHeight="1">
      <c r="A489" s="54" t="s">
        <v>334</v>
      </c>
      <c r="B489" s="52">
        <v>0</v>
      </c>
      <c r="C489" s="52">
        <v>0</v>
      </c>
      <c r="D489" s="52">
        <v>24</v>
      </c>
      <c r="E489" s="53"/>
    </row>
    <row r="490" spans="1:5" ht="20.100000000000001" customHeight="1">
      <c r="A490" s="55" t="s">
        <v>362</v>
      </c>
      <c r="B490" s="52">
        <v>0</v>
      </c>
      <c r="C490" s="52">
        <v>0</v>
      </c>
      <c r="D490" s="52">
        <v>26</v>
      </c>
      <c r="E490" s="53"/>
    </row>
    <row r="491" spans="1:5" ht="20.100000000000001" customHeight="1">
      <c r="A491" s="55" t="s">
        <v>363</v>
      </c>
      <c r="B491" s="52">
        <v>0</v>
      </c>
      <c r="C491" s="52">
        <v>0</v>
      </c>
      <c r="D491" s="52">
        <v>0</v>
      </c>
      <c r="E491" s="53"/>
    </row>
    <row r="492" spans="1:5" ht="20.100000000000001" customHeight="1">
      <c r="A492" s="55" t="s">
        <v>364</v>
      </c>
      <c r="B492" s="52">
        <v>0</v>
      </c>
      <c r="C492" s="52">
        <v>0</v>
      </c>
      <c r="D492" s="52">
        <v>0</v>
      </c>
      <c r="E492" s="53"/>
    </row>
    <row r="493" spans="1:5" ht="20.100000000000001" customHeight="1">
      <c r="A493" s="51" t="s">
        <v>365</v>
      </c>
      <c r="B493" s="52">
        <v>0</v>
      </c>
      <c r="C493" s="52">
        <v>0</v>
      </c>
      <c r="D493" s="52">
        <v>8</v>
      </c>
      <c r="E493" s="53"/>
    </row>
    <row r="494" spans="1:5" ht="20.100000000000001" customHeight="1">
      <c r="A494" s="55" t="s">
        <v>366</v>
      </c>
      <c r="B494" s="52">
        <v>50</v>
      </c>
      <c r="C494" s="52">
        <v>50</v>
      </c>
      <c r="D494" s="52">
        <v>0</v>
      </c>
      <c r="E494" s="53"/>
    </row>
    <row r="495" spans="1:5" ht="20.100000000000001" customHeight="1">
      <c r="A495" s="55" t="s">
        <v>367</v>
      </c>
      <c r="B495" s="52">
        <f>SUM(B496:B498)</f>
        <v>0</v>
      </c>
      <c r="C495" s="52">
        <f>SUM(C496:C498)</f>
        <v>0</v>
      </c>
      <c r="D495" s="52">
        <f>SUM(D496:D498)</f>
        <v>0</v>
      </c>
      <c r="E495" s="53"/>
    </row>
    <row r="496" spans="1:5" ht="20.100000000000001" customHeight="1">
      <c r="A496" s="54" t="s">
        <v>368</v>
      </c>
      <c r="B496" s="52">
        <v>0</v>
      </c>
      <c r="C496" s="52">
        <v>0</v>
      </c>
      <c r="D496" s="52">
        <v>0</v>
      </c>
      <c r="E496" s="53"/>
    </row>
    <row r="497" spans="1:5" ht="20.100000000000001" customHeight="1">
      <c r="A497" s="54" t="s">
        <v>369</v>
      </c>
      <c r="B497" s="52">
        <v>0</v>
      </c>
      <c r="C497" s="52">
        <v>0</v>
      </c>
      <c r="D497" s="52">
        <v>0</v>
      </c>
      <c r="E497" s="53"/>
    </row>
    <row r="498" spans="1:5" ht="20.100000000000001" customHeight="1">
      <c r="A498" s="55" t="s">
        <v>370</v>
      </c>
      <c r="B498" s="52">
        <v>0</v>
      </c>
      <c r="C498" s="52">
        <v>0</v>
      </c>
      <c r="D498" s="52">
        <v>0</v>
      </c>
      <c r="E498" s="53"/>
    </row>
    <row r="499" spans="1:5" ht="20.100000000000001" customHeight="1">
      <c r="A499" s="55" t="s">
        <v>371</v>
      </c>
      <c r="B499" s="52">
        <f>B500+B501</f>
        <v>0</v>
      </c>
      <c r="C499" s="52">
        <f>C500+C501</f>
        <v>0</v>
      </c>
      <c r="D499" s="52">
        <f>D500+D501</f>
        <v>0</v>
      </c>
      <c r="E499" s="53"/>
    </row>
    <row r="500" spans="1:5" ht="20.100000000000001" customHeight="1">
      <c r="A500" s="55" t="s">
        <v>372</v>
      </c>
      <c r="B500" s="52">
        <v>0</v>
      </c>
      <c r="C500" s="52">
        <v>0</v>
      </c>
      <c r="D500" s="52">
        <v>0</v>
      </c>
      <c r="E500" s="53"/>
    </row>
    <row r="501" spans="1:5" ht="20.100000000000001" customHeight="1">
      <c r="A501" s="51" t="s">
        <v>373</v>
      </c>
      <c r="B501" s="52">
        <v>0</v>
      </c>
      <c r="C501" s="52">
        <v>0</v>
      </c>
      <c r="D501" s="52">
        <v>0</v>
      </c>
      <c r="E501" s="53"/>
    </row>
    <row r="502" spans="1:5" ht="20.100000000000001" customHeight="1">
      <c r="A502" s="51" t="s">
        <v>374</v>
      </c>
      <c r="B502" s="52">
        <f>SUM(B503:B506)</f>
        <v>2720</v>
      </c>
      <c r="C502" s="52">
        <f>SUM(C503:C506)</f>
        <v>2720</v>
      </c>
      <c r="D502" s="52">
        <f>SUM(D503:D506)</f>
        <v>2670</v>
      </c>
      <c r="E502" s="53"/>
    </row>
    <row r="503" spans="1:5" ht="20.100000000000001" customHeight="1">
      <c r="A503" s="51" t="s">
        <v>375</v>
      </c>
      <c r="B503" s="52">
        <v>1720</v>
      </c>
      <c r="C503" s="52">
        <v>1720</v>
      </c>
      <c r="D503" s="52">
        <v>1141</v>
      </c>
      <c r="E503" s="53"/>
    </row>
    <row r="504" spans="1:5" ht="20.100000000000001" customHeight="1">
      <c r="A504" s="51" t="s">
        <v>376</v>
      </c>
      <c r="B504" s="52">
        <v>0</v>
      </c>
      <c r="C504" s="52">
        <v>0</v>
      </c>
      <c r="D504" s="52">
        <v>0</v>
      </c>
      <c r="E504" s="53"/>
    </row>
    <row r="505" spans="1:5" ht="20.100000000000001" customHeight="1">
      <c r="A505" s="51" t="s">
        <v>377</v>
      </c>
      <c r="B505" s="52">
        <v>0</v>
      </c>
      <c r="C505" s="52">
        <v>0</v>
      </c>
      <c r="D505" s="52">
        <v>0</v>
      </c>
      <c r="E505" s="53"/>
    </row>
    <row r="506" spans="1:5" ht="20.100000000000001" customHeight="1">
      <c r="A506" s="51" t="s">
        <v>378</v>
      </c>
      <c r="B506" s="52">
        <v>1000</v>
      </c>
      <c r="C506" s="52">
        <v>1000</v>
      </c>
      <c r="D506" s="52">
        <v>1529</v>
      </c>
      <c r="E506" s="53"/>
    </row>
    <row r="507" spans="1:5" ht="20.100000000000001" customHeight="1">
      <c r="A507" s="51" t="s">
        <v>379</v>
      </c>
      <c r="B507" s="52">
        <f>SUM(B508,B524,B532,B543,B552,B559)</f>
        <v>5961</v>
      </c>
      <c r="C507" s="52">
        <f>SUM(C508,C524,C532,C543,C552,C559)</f>
        <v>2161</v>
      </c>
      <c r="D507" s="52">
        <f>SUM(D508,D524,D532,D543,D552,D559)</f>
        <v>5738</v>
      </c>
      <c r="E507" s="53"/>
    </row>
    <row r="508" spans="1:5" ht="20.100000000000001" customHeight="1">
      <c r="A508" s="51" t="s">
        <v>380</v>
      </c>
      <c r="B508" s="52">
        <f>SUM(B509:B523)</f>
        <v>665</v>
      </c>
      <c r="C508" s="52">
        <f>SUM(C509:C523)</f>
        <v>588</v>
      </c>
      <c r="D508" s="52">
        <f>SUM(D509:D523)</f>
        <v>1757</v>
      </c>
      <c r="E508" s="53"/>
    </row>
    <row r="509" spans="1:5" ht="20.100000000000001" customHeight="1">
      <c r="A509" s="51" t="s">
        <v>40</v>
      </c>
      <c r="B509" s="52">
        <v>295</v>
      </c>
      <c r="C509" s="52">
        <v>295</v>
      </c>
      <c r="D509" s="52">
        <v>129</v>
      </c>
      <c r="E509" s="53"/>
    </row>
    <row r="510" spans="1:5" ht="20.100000000000001" customHeight="1">
      <c r="A510" s="51" t="s">
        <v>41</v>
      </c>
      <c r="B510" s="52">
        <v>0</v>
      </c>
      <c r="C510" s="52">
        <v>0</v>
      </c>
      <c r="D510" s="52">
        <v>32</v>
      </c>
      <c r="E510" s="53"/>
    </row>
    <row r="511" spans="1:5" ht="20.100000000000001" customHeight="1">
      <c r="A511" s="51" t="s">
        <v>42</v>
      </c>
      <c r="B511" s="52">
        <v>0</v>
      </c>
      <c r="C511" s="52">
        <v>0</v>
      </c>
      <c r="D511" s="52">
        <v>0</v>
      </c>
      <c r="E511" s="53"/>
    </row>
    <row r="512" spans="1:5" ht="20.100000000000001" customHeight="1">
      <c r="A512" s="51" t="s">
        <v>381</v>
      </c>
      <c r="B512" s="52">
        <v>115</v>
      </c>
      <c r="C512" s="52">
        <v>95</v>
      </c>
      <c r="D512" s="52">
        <v>92</v>
      </c>
      <c r="E512" s="53"/>
    </row>
    <row r="513" spans="1:5" ht="20.100000000000001" customHeight="1">
      <c r="A513" s="51" t="s">
        <v>382</v>
      </c>
      <c r="B513" s="52">
        <v>0</v>
      </c>
      <c r="C513" s="52">
        <v>0</v>
      </c>
      <c r="D513" s="52">
        <v>0</v>
      </c>
      <c r="E513" s="53"/>
    </row>
    <row r="514" spans="1:5" ht="20.100000000000001" customHeight="1">
      <c r="A514" s="51" t="s">
        <v>383</v>
      </c>
      <c r="B514" s="52">
        <v>0</v>
      </c>
      <c r="C514" s="52">
        <v>0</v>
      </c>
      <c r="D514" s="52">
        <v>0</v>
      </c>
      <c r="E514" s="53"/>
    </row>
    <row r="515" spans="1:5" ht="20.100000000000001" customHeight="1">
      <c r="A515" s="51" t="s">
        <v>384</v>
      </c>
      <c r="B515" s="52">
        <v>0</v>
      </c>
      <c r="C515" s="52">
        <v>0</v>
      </c>
      <c r="D515" s="52">
        <v>121</v>
      </c>
      <c r="E515" s="53"/>
    </row>
    <row r="516" spans="1:5" ht="20.100000000000001" customHeight="1">
      <c r="A516" s="51" t="s">
        <v>385</v>
      </c>
      <c r="B516" s="52">
        <v>0</v>
      </c>
      <c r="C516" s="52">
        <v>0</v>
      </c>
      <c r="D516" s="52">
        <v>0</v>
      </c>
      <c r="E516" s="53"/>
    </row>
    <row r="517" spans="1:5" ht="20.100000000000001" customHeight="1">
      <c r="A517" s="51" t="s">
        <v>386</v>
      </c>
      <c r="B517" s="52">
        <v>165</v>
      </c>
      <c r="C517" s="52">
        <v>118</v>
      </c>
      <c r="D517" s="52">
        <v>109</v>
      </c>
      <c r="E517" s="53"/>
    </row>
    <row r="518" spans="1:5" ht="20.100000000000001" customHeight="1">
      <c r="A518" s="51" t="s">
        <v>387</v>
      </c>
      <c r="B518" s="52">
        <v>0</v>
      </c>
      <c r="C518" s="52">
        <v>0</v>
      </c>
      <c r="D518" s="52">
        <v>0</v>
      </c>
      <c r="E518" s="53"/>
    </row>
    <row r="519" spans="1:5" ht="20.100000000000001" customHeight="1">
      <c r="A519" s="51" t="s">
        <v>388</v>
      </c>
      <c r="B519" s="52">
        <v>0</v>
      </c>
      <c r="C519" s="52">
        <v>0</v>
      </c>
      <c r="D519" s="52">
        <v>4</v>
      </c>
      <c r="E519" s="53"/>
    </row>
    <row r="520" spans="1:5" ht="20.100000000000001" customHeight="1">
      <c r="A520" s="51" t="s">
        <v>389</v>
      </c>
      <c r="B520" s="52">
        <v>0</v>
      </c>
      <c r="C520" s="52">
        <v>0</v>
      </c>
      <c r="D520" s="52">
        <v>60</v>
      </c>
      <c r="E520" s="53"/>
    </row>
    <row r="521" spans="1:5" ht="20.100000000000001" customHeight="1">
      <c r="A521" s="51" t="s">
        <v>390</v>
      </c>
      <c r="B521" s="52">
        <v>0</v>
      </c>
      <c r="C521" s="52">
        <v>0</v>
      </c>
      <c r="D521" s="52">
        <v>0</v>
      </c>
      <c r="E521" s="53"/>
    </row>
    <row r="522" spans="1:5" ht="20.100000000000001" customHeight="1">
      <c r="A522" s="51" t="s">
        <v>391</v>
      </c>
      <c r="B522" s="52">
        <v>0</v>
      </c>
      <c r="C522" s="52">
        <v>0</v>
      </c>
      <c r="D522" s="52">
        <v>10</v>
      </c>
      <c r="E522" s="53"/>
    </row>
    <row r="523" spans="1:5" ht="20.100000000000001" customHeight="1">
      <c r="A523" s="51" t="s">
        <v>392</v>
      </c>
      <c r="B523" s="52">
        <v>90</v>
      </c>
      <c r="C523" s="52">
        <v>80</v>
      </c>
      <c r="D523" s="52">
        <v>1200</v>
      </c>
      <c r="E523" s="53"/>
    </row>
    <row r="524" spans="1:5" ht="20.100000000000001" customHeight="1">
      <c r="A524" s="51" t="s">
        <v>393</v>
      </c>
      <c r="B524" s="52">
        <f>SUM(B525:B531)</f>
        <v>28</v>
      </c>
      <c r="C524" s="52">
        <f>SUM(C525:C531)</f>
        <v>82</v>
      </c>
      <c r="D524" s="52">
        <f>SUM(D525:D531)</f>
        <v>81</v>
      </c>
      <c r="E524" s="53"/>
    </row>
    <row r="525" spans="1:5" ht="20.100000000000001" customHeight="1">
      <c r="A525" s="51" t="s">
        <v>40</v>
      </c>
      <c r="B525" s="52">
        <v>0</v>
      </c>
      <c r="C525" s="52">
        <v>0</v>
      </c>
      <c r="D525" s="52">
        <v>0</v>
      </c>
      <c r="E525" s="53"/>
    </row>
    <row r="526" spans="1:5" ht="20.100000000000001" customHeight="1">
      <c r="A526" s="51" t="s">
        <v>41</v>
      </c>
      <c r="B526" s="52">
        <v>0</v>
      </c>
      <c r="C526" s="52">
        <v>0</v>
      </c>
      <c r="D526" s="52">
        <v>0</v>
      </c>
      <c r="E526" s="53"/>
    </row>
    <row r="527" spans="1:5" ht="20.100000000000001" customHeight="1">
      <c r="A527" s="51" t="s">
        <v>42</v>
      </c>
      <c r="B527" s="52">
        <v>0</v>
      </c>
      <c r="C527" s="52">
        <v>0</v>
      </c>
      <c r="D527" s="52">
        <v>0</v>
      </c>
      <c r="E527" s="53"/>
    </row>
    <row r="528" spans="1:5" ht="20.100000000000001" customHeight="1">
      <c r="A528" s="51" t="s">
        <v>394</v>
      </c>
      <c r="B528" s="52">
        <v>0</v>
      </c>
      <c r="C528" s="52">
        <v>0</v>
      </c>
      <c r="D528" s="52">
        <v>0</v>
      </c>
      <c r="E528" s="53"/>
    </row>
    <row r="529" spans="1:5" ht="20.100000000000001" customHeight="1">
      <c r="A529" s="51" t="s">
        <v>395</v>
      </c>
      <c r="B529" s="52">
        <v>28</v>
      </c>
      <c r="C529" s="52">
        <v>82</v>
      </c>
      <c r="D529" s="52">
        <v>81</v>
      </c>
      <c r="E529" s="53"/>
    </row>
    <row r="530" spans="1:5" ht="20.100000000000001" customHeight="1">
      <c r="A530" s="51" t="s">
        <v>396</v>
      </c>
      <c r="B530" s="52">
        <v>0</v>
      </c>
      <c r="C530" s="52">
        <v>0</v>
      </c>
      <c r="D530" s="52">
        <v>0</v>
      </c>
      <c r="E530" s="53"/>
    </row>
    <row r="531" spans="1:5" ht="20.100000000000001" customHeight="1">
      <c r="A531" s="51" t="s">
        <v>397</v>
      </c>
      <c r="B531" s="52">
        <v>0</v>
      </c>
      <c r="C531" s="52">
        <v>0</v>
      </c>
      <c r="D531" s="52">
        <v>0</v>
      </c>
      <c r="E531" s="53"/>
    </row>
    <row r="532" spans="1:5" ht="20.100000000000001" customHeight="1">
      <c r="A532" s="51" t="s">
        <v>398</v>
      </c>
      <c r="B532" s="52">
        <f>SUM(B533:B542)</f>
        <v>66</v>
      </c>
      <c r="C532" s="52">
        <f>SUM(C533:C542)</f>
        <v>68</v>
      </c>
      <c r="D532" s="52">
        <f>SUM(D533:D542)</f>
        <v>7</v>
      </c>
      <c r="E532" s="53"/>
    </row>
    <row r="533" spans="1:5" ht="20.100000000000001" customHeight="1">
      <c r="A533" s="51" t="s">
        <v>40</v>
      </c>
      <c r="B533" s="52">
        <v>0</v>
      </c>
      <c r="C533" s="52">
        <v>0</v>
      </c>
      <c r="D533" s="52">
        <v>0</v>
      </c>
      <c r="E533" s="53"/>
    </row>
    <row r="534" spans="1:5" ht="20.100000000000001" customHeight="1">
      <c r="A534" s="51" t="s">
        <v>41</v>
      </c>
      <c r="B534" s="52">
        <v>0</v>
      </c>
      <c r="C534" s="52">
        <v>0</v>
      </c>
      <c r="D534" s="52">
        <v>0</v>
      </c>
      <c r="E534" s="53"/>
    </row>
    <row r="535" spans="1:5" ht="20.100000000000001" customHeight="1">
      <c r="A535" s="51" t="s">
        <v>42</v>
      </c>
      <c r="B535" s="52">
        <v>0</v>
      </c>
      <c r="C535" s="52">
        <v>0</v>
      </c>
      <c r="D535" s="52">
        <v>0</v>
      </c>
      <c r="E535" s="53"/>
    </row>
    <row r="536" spans="1:5" ht="20.100000000000001" customHeight="1">
      <c r="A536" s="51" t="s">
        <v>399</v>
      </c>
      <c r="B536" s="52">
        <v>0</v>
      </c>
      <c r="C536" s="52">
        <v>0</v>
      </c>
      <c r="D536" s="52">
        <v>0</v>
      </c>
      <c r="E536" s="53"/>
    </row>
    <row r="537" spans="1:5" ht="20.100000000000001" customHeight="1">
      <c r="A537" s="51" t="s">
        <v>400</v>
      </c>
      <c r="B537" s="52">
        <v>0</v>
      </c>
      <c r="C537" s="52">
        <v>0</v>
      </c>
      <c r="D537" s="52">
        <v>0</v>
      </c>
      <c r="E537" s="53"/>
    </row>
    <row r="538" spans="1:5" ht="20.100000000000001" customHeight="1">
      <c r="A538" s="51" t="s">
        <v>401</v>
      </c>
      <c r="B538" s="52">
        <v>0</v>
      </c>
      <c r="C538" s="52">
        <v>0</v>
      </c>
      <c r="D538" s="52">
        <v>0</v>
      </c>
      <c r="E538" s="53"/>
    </row>
    <row r="539" spans="1:5" ht="20.100000000000001" customHeight="1">
      <c r="A539" s="51" t="s">
        <v>402</v>
      </c>
      <c r="B539" s="52">
        <v>0</v>
      </c>
      <c r="C539" s="52">
        <v>0</v>
      </c>
      <c r="D539" s="52">
        <v>0</v>
      </c>
      <c r="E539" s="53"/>
    </row>
    <row r="540" spans="1:5" ht="20.100000000000001" customHeight="1">
      <c r="A540" s="51" t="s">
        <v>403</v>
      </c>
      <c r="B540" s="52">
        <v>0</v>
      </c>
      <c r="C540" s="52">
        <v>0</v>
      </c>
      <c r="D540" s="52">
        <v>7</v>
      </c>
      <c r="E540" s="53"/>
    </row>
    <row r="541" spans="1:5" ht="20.100000000000001" customHeight="1">
      <c r="A541" s="51" t="s">
        <v>404</v>
      </c>
      <c r="B541" s="52">
        <v>0</v>
      </c>
      <c r="C541" s="52">
        <v>0</v>
      </c>
      <c r="D541" s="52">
        <v>0</v>
      </c>
      <c r="E541" s="53"/>
    </row>
    <row r="542" spans="1:5" ht="20.100000000000001" customHeight="1">
      <c r="A542" s="51" t="s">
        <v>405</v>
      </c>
      <c r="B542" s="52">
        <v>66</v>
      </c>
      <c r="C542" s="52">
        <v>68</v>
      </c>
      <c r="D542" s="52">
        <v>0</v>
      </c>
      <c r="E542" s="53"/>
    </row>
    <row r="543" spans="1:5" ht="20.100000000000001" customHeight="1">
      <c r="A543" s="51" t="s">
        <v>406</v>
      </c>
      <c r="B543" s="52">
        <f>SUM(B544:B551)</f>
        <v>1102</v>
      </c>
      <c r="C543" s="52">
        <f>SUM(C544:C551)</f>
        <v>1123</v>
      </c>
      <c r="D543" s="52">
        <f>SUM(D544:D551)</f>
        <v>522</v>
      </c>
      <c r="E543" s="53"/>
    </row>
    <row r="544" spans="1:5" ht="20.100000000000001" customHeight="1">
      <c r="A544" s="51" t="s">
        <v>40</v>
      </c>
      <c r="B544" s="52">
        <v>829</v>
      </c>
      <c r="C544" s="52">
        <v>841</v>
      </c>
      <c r="D544" s="52">
        <v>320</v>
      </c>
      <c r="E544" s="53"/>
    </row>
    <row r="545" spans="1:5" ht="20.100000000000001" customHeight="1">
      <c r="A545" s="51" t="s">
        <v>41</v>
      </c>
      <c r="B545" s="52">
        <v>0</v>
      </c>
      <c r="C545" s="52">
        <v>0</v>
      </c>
      <c r="D545" s="52">
        <v>33</v>
      </c>
      <c r="E545" s="53"/>
    </row>
    <row r="546" spans="1:5" ht="20.100000000000001" customHeight="1">
      <c r="A546" s="51" t="s">
        <v>42</v>
      </c>
      <c r="B546" s="52">
        <v>0</v>
      </c>
      <c r="C546" s="52">
        <v>0</v>
      </c>
      <c r="D546" s="52">
        <v>0</v>
      </c>
      <c r="E546" s="53"/>
    </row>
    <row r="547" spans="1:5" ht="20.100000000000001" customHeight="1">
      <c r="A547" s="51" t="s">
        <v>407</v>
      </c>
      <c r="B547" s="52">
        <v>0</v>
      </c>
      <c r="C547" s="52">
        <v>0</v>
      </c>
      <c r="D547" s="52">
        <v>0</v>
      </c>
      <c r="E547" s="53"/>
    </row>
    <row r="548" spans="1:5" ht="20.100000000000001" customHeight="1">
      <c r="A548" s="51" t="s">
        <v>408</v>
      </c>
      <c r="B548" s="52">
        <v>0</v>
      </c>
      <c r="C548" s="52">
        <v>0</v>
      </c>
      <c r="D548" s="52">
        <v>140</v>
      </c>
      <c r="E548" s="53"/>
    </row>
    <row r="549" spans="1:5" ht="20.100000000000001" customHeight="1">
      <c r="A549" s="51" t="s">
        <v>409</v>
      </c>
      <c r="B549" s="52">
        <v>0</v>
      </c>
      <c r="C549" s="52">
        <v>0</v>
      </c>
      <c r="D549" s="52">
        <v>0</v>
      </c>
      <c r="E549" s="53"/>
    </row>
    <row r="550" spans="1:5" ht="20.100000000000001" customHeight="1">
      <c r="A550" s="51" t="s">
        <v>410</v>
      </c>
      <c r="B550" s="52">
        <v>0</v>
      </c>
      <c r="C550" s="52">
        <v>0</v>
      </c>
      <c r="D550" s="52">
        <v>0</v>
      </c>
      <c r="E550" s="53"/>
    </row>
    <row r="551" spans="1:5" ht="20.100000000000001" customHeight="1">
      <c r="A551" s="51" t="s">
        <v>411</v>
      </c>
      <c r="B551" s="52">
        <v>273</v>
      </c>
      <c r="C551" s="52">
        <v>282</v>
      </c>
      <c r="D551" s="52">
        <v>29</v>
      </c>
      <c r="E551" s="53"/>
    </row>
    <row r="552" spans="1:5" ht="20.100000000000001" customHeight="1">
      <c r="A552" s="51" t="s">
        <v>412</v>
      </c>
      <c r="B552" s="52">
        <f>SUM(B553:B558)</f>
        <v>0</v>
      </c>
      <c r="C552" s="52">
        <f>SUM(C553:C558)</f>
        <v>0</v>
      </c>
      <c r="D552" s="52">
        <f>SUM(D553:D558)</f>
        <v>199</v>
      </c>
      <c r="E552" s="53"/>
    </row>
    <row r="553" spans="1:5" ht="20.100000000000001" customHeight="1">
      <c r="A553" s="51" t="s">
        <v>40</v>
      </c>
      <c r="B553" s="52">
        <v>0</v>
      </c>
      <c r="C553" s="52">
        <v>0</v>
      </c>
      <c r="D553" s="52">
        <v>8</v>
      </c>
      <c r="E553" s="53"/>
    </row>
    <row r="554" spans="1:5" ht="20.100000000000001" customHeight="1">
      <c r="A554" s="51" t="s">
        <v>41</v>
      </c>
      <c r="B554" s="52">
        <v>0</v>
      </c>
      <c r="C554" s="52">
        <v>0</v>
      </c>
      <c r="D554" s="52">
        <v>0</v>
      </c>
      <c r="E554" s="53"/>
    </row>
    <row r="555" spans="1:5" ht="20.100000000000001" customHeight="1">
      <c r="A555" s="51" t="s">
        <v>42</v>
      </c>
      <c r="B555" s="52">
        <v>0</v>
      </c>
      <c r="C555" s="52">
        <v>0</v>
      </c>
      <c r="D555" s="52">
        <v>0</v>
      </c>
      <c r="E555" s="53"/>
    </row>
    <row r="556" spans="1:5" ht="20.100000000000001" customHeight="1">
      <c r="A556" s="51" t="s">
        <v>413</v>
      </c>
      <c r="B556" s="52">
        <v>0</v>
      </c>
      <c r="C556" s="52">
        <v>0</v>
      </c>
      <c r="D556" s="52">
        <v>113</v>
      </c>
      <c r="E556" s="53"/>
    </row>
    <row r="557" spans="1:5" ht="20.100000000000001" customHeight="1">
      <c r="A557" s="51" t="s">
        <v>414</v>
      </c>
      <c r="B557" s="52">
        <v>0</v>
      </c>
      <c r="C557" s="52">
        <v>0</v>
      </c>
      <c r="D557" s="52">
        <v>78</v>
      </c>
      <c r="E557" s="53"/>
    </row>
    <row r="558" spans="1:5" ht="20.100000000000001" customHeight="1">
      <c r="A558" s="51" t="s">
        <v>415</v>
      </c>
      <c r="B558" s="52">
        <v>0</v>
      </c>
      <c r="C558" s="52">
        <v>0</v>
      </c>
      <c r="D558" s="52">
        <v>0</v>
      </c>
      <c r="E558" s="53"/>
    </row>
    <row r="559" spans="1:5" ht="20.100000000000001" customHeight="1">
      <c r="A559" s="51" t="s">
        <v>416</v>
      </c>
      <c r="B559" s="52">
        <f>SUM(B560:B562)</f>
        <v>4100</v>
      </c>
      <c r="C559" s="52">
        <f>SUM(C560:C562)</f>
        <v>300</v>
      </c>
      <c r="D559" s="52">
        <f>SUM(D560:D562)</f>
        <v>3172</v>
      </c>
      <c r="E559" s="53"/>
    </row>
    <row r="560" spans="1:5" ht="20.100000000000001" customHeight="1">
      <c r="A560" s="51" t="s">
        <v>417</v>
      </c>
      <c r="B560" s="52">
        <v>100</v>
      </c>
      <c r="C560" s="52">
        <v>100</v>
      </c>
      <c r="D560" s="52">
        <v>92</v>
      </c>
      <c r="E560" s="53"/>
    </row>
    <row r="561" spans="1:5" ht="20.100000000000001" customHeight="1">
      <c r="A561" s="51" t="s">
        <v>418</v>
      </c>
      <c r="B561" s="52">
        <v>4000</v>
      </c>
      <c r="C561" s="52">
        <v>200</v>
      </c>
      <c r="D561" s="52">
        <v>0</v>
      </c>
      <c r="E561" s="53"/>
    </row>
    <row r="562" spans="1:5" ht="20.100000000000001" customHeight="1">
      <c r="A562" s="51" t="s">
        <v>419</v>
      </c>
      <c r="B562" s="52">
        <v>0</v>
      </c>
      <c r="C562" s="52">
        <v>0</v>
      </c>
      <c r="D562" s="52">
        <v>3080</v>
      </c>
      <c r="E562" s="53"/>
    </row>
    <row r="563" spans="1:5" ht="20.100000000000001" customHeight="1">
      <c r="A563" s="51" t="s">
        <v>420</v>
      </c>
      <c r="B563" s="52">
        <f>SUM(B564,B578,B586,B588,B597,B601,B611,B619,B626,B633,B642,B647,B650,B653,B656,B659,B662,B666,B671,B679)</f>
        <v>20268</v>
      </c>
      <c r="C563" s="52">
        <f>SUM(C564,C578,C586,C588,C597,C601,C611,C619,C626,C633,C642,C647,C650,C653,C656,C659,C662,C666,C671,C679)</f>
        <v>31829</v>
      </c>
      <c r="D563" s="52">
        <f>SUM(D564,D578,D586,D588,D597,D601,D611,D619,D626,D633,D642,D647,D650,D653,D656,D659,D662,D666,D671,D679)</f>
        <v>25773</v>
      </c>
      <c r="E563" s="53"/>
    </row>
    <row r="564" spans="1:5" ht="20.100000000000001" customHeight="1">
      <c r="A564" s="51" t="s">
        <v>421</v>
      </c>
      <c r="B564" s="52">
        <f>SUM(B565:B577)</f>
        <v>863</v>
      </c>
      <c r="C564" s="52">
        <f>SUM(C565:C577)</f>
        <v>1045</v>
      </c>
      <c r="D564" s="52">
        <f>SUM(D565:D577)</f>
        <v>810</v>
      </c>
      <c r="E564" s="53"/>
    </row>
    <row r="565" spans="1:5" ht="20.100000000000001" customHeight="1">
      <c r="A565" s="51" t="s">
        <v>40</v>
      </c>
      <c r="B565" s="52">
        <v>863</v>
      </c>
      <c r="C565" s="52">
        <v>1045</v>
      </c>
      <c r="D565" s="52">
        <v>165</v>
      </c>
      <c r="E565" s="53"/>
    </row>
    <row r="566" spans="1:5" ht="20.100000000000001" customHeight="1">
      <c r="A566" s="51" t="s">
        <v>41</v>
      </c>
      <c r="B566" s="52">
        <v>0</v>
      </c>
      <c r="C566" s="52">
        <v>0</v>
      </c>
      <c r="D566" s="52">
        <v>260</v>
      </c>
      <c r="E566" s="53"/>
    </row>
    <row r="567" spans="1:5" ht="20.100000000000001" customHeight="1">
      <c r="A567" s="51" t="s">
        <v>42</v>
      </c>
      <c r="B567" s="52">
        <v>0</v>
      </c>
      <c r="C567" s="52">
        <v>0</v>
      </c>
      <c r="D567" s="52">
        <v>0</v>
      </c>
      <c r="E567" s="53"/>
    </row>
    <row r="568" spans="1:5" ht="20.100000000000001" customHeight="1">
      <c r="A568" s="51" t="s">
        <v>422</v>
      </c>
      <c r="B568" s="52">
        <v>0</v>
      </c>
      <c r="C568" s="52">
        <v>0</v>
      </c>
      <c r="D568" s="52">
        <v>0</v>
      </c>
      <c r="E568" s="53"/>
    </row>
    <row r="569" spans="1:5" ht="20.100000000000001" customHeight="1">
      <c r="A569" s="51" t="s">
        <v>423</v>
      </c>
      <c r="B569" s="52">
        <v>0</v>
      </c>
      <c r="C569" s="52">
        <v>0</v>
      </c>
      <c r="D569" s="52">
        <v>0</v>
      </c>
      <c r="E569" s="53"/>
    </row>
    <row r="570" spans="1:5" ht="20.100000000000001" customHeight="1">
      <c r="A570" s="51" t="s">
        <v>424</v>
      </c>
      <c r="B570" s="52">
        <v>0</v>
      </c>
      <c r="C570" s="52">
        <v>0</v>
      </c>
      <c r="D570" s="52">
        <v>0</v>
      </c>
      <c r="E570" s="53"/>
    </row>
    <row r="571" spans="1:5" ht="20.100000000000001" customHeight="1">
      <c r="A571" s="51" t="s">
        <v>425</v>
      </c>
      <c r="B571" s="52">
        <v>0</v>
      </c>
      <c r="C571" s="52">
        <v>0</v>
      </c>
      <c r="D571" s="52">
        <v>0</v>
      </c>
      <c r="E571" s="53"/>
    </row>
    <row r="572" spans="1:5" ht="20.100000000000001" customHeight="1">
      <c r="A572" s="51" t="s">
        <v>81</v>
      </c>
      <c r="B572" s="52">
        <v>0</v>
      </c>
      <c r="C572" s="52">
        <v>0</v>
      </c>
      <c r="D572" s="52">
        <v>14</v>
      </c>
      <c r="E572" s="53"/>
    </row>
    <row r="573" spans="1:5" ht="20.100000000000001" customHeight="1">
      <c r="A573" s="51" t="s">
        <v>426</v>
      </c>
      <c r="B573" s="52">
        <v>0</v>
      </c>
      <c r="C573" s="52">
        <v>0</v>
      </c>
      <c r="D573" s="52">
        <v>230</v>
      </c>
      <c r="E573" s="53"/>
    </row>
    <row r="574" spans="1:5" ht="20.100000000000001" customHeight="1">
      <c r="A574" s="51" t="s">
        <v>427</v>
      </c>
      <c r="B574" s="52">
        <v>0</v>
      </c>
      <c r="C574" s="52">
        <v>0</v>
      </c>
      <c r="D574" s="52">
        <v>0</v>
      </c>
      <c r="E574" s="53"/>
    </row>
    <row r="575" spans="1:5" ht="20.100000000000001" customHeight="1">
      <c r="A575" s="51" t="s">
        <v>428</v>
      </c>
      <c r="B575" s="52">
        <v>0</v>
      </c>
      <c r="C575" s="52">
        <v>0</v>
      </c>
      <c r="D575" s="52">
        <v>98</v>
      </c>
      <c r="E575" s="53"/>
    </row>
    <row r="576" spans="1:5" s="45" customFormat="1" ht="20.100000000000001" customHeight="1">
      <c r="A576" s="51" t="s">
        <v>429</v>
      </c>
      <c r="B576" s="52">
        <v>0</v>
      </c>
      <c r="C576" s="52">
        <v>0</v>
      </c>
      <c r="D576" s="52">
        <v>13</v>
      </c>
      <c r="E576" s="58"/>
    </row>
    <row r="577" spans="1:5" s="45" customFormat="1" ht="20.100000000000001" customHeight="1">
      <c r="A577" s="51" t="s">
        <v>430</v>
      </c>
      <c r="B577" s="52">
        <v>0</v>
      </c>
      <c r="C577" s="52">
        <v>0</v>
      </c>
      <c r="D577" s="52">
        <v>30</v>
      </c>
      <c r="E577" s="58"/>
    </row>
    <row r="578" spans="1:5" ht="20.100000000000001" customHeight="1">
      <c r="A578" s="51" t="s">
        <v>431</v>
      </c>
      <c r="B578" s="52">
        <f>SUM(B579:B585)</f>
        <v>494</v>
      </c>
      <c r="C578" s="52">
        <f>SUM(C579:C585)</f>
        <v>401</v>
      </c>
      <c r="D578" s="52">
        <f>SUM(D579:D585)</f>
        <v>372</v>
      </c>
      <c r="E578" s="53"/>
    </row>
    <row r="579" spans="1:5" ht="20.100000000000001" customHeight="1">
      <c r="A579" s="51" t="s">
        <v>40</v>
      </c>
      <c r="B579" s="52">
        <v>494</v>
      </c>
      <c r="C579" s="52">
        <v>401</v>
      </c>
      <c r="D579" s="52">
        <v>161</v>
      </c>
      <c r="E579" s="53"/>
    </row>
    <row r="580" spans="1:5" ht="20.100000000000001" customHeight="1">
      <c r="A580" s="51" t="s">
        <v>41</v>
      </c>
      <c r="B580" s="52">
        <v>0</v>
      </c>
      <c r="C580" s="52">
        <v>0</v>
      </c>
      <c r="D580" s="52">
        <v>0</v>
      </c>
      <c r="E580" s="53"/>
    </row>
    <row r="581" spans="1:5" ht="20.100000000000001" customHeight="1">
      <c r="A581" s="51" t="s">
        <v>42</v>
      </c>
      <c r="B581" s="52">
        <v>0</v>
      </c>
      <c r="C581" s="52">
        <v>0</v>
      </c>
      <c r="D581" s="52">
        <v>0</v>
      </c>
      <c r="E581" s="53"/>
    </row>
    <row r="582" spans="1:5" ht="20.100000000000001" customHeight="1">
      <c r="A582" s="51" t="s">
        <v>432</v>
      </c>
      <c r="B582" s="52">
        <v>0</v>
      </c>
      <c r="C582" s="52">
        <v>0</v>
      </c>
      <c r="D582" s="52">
        <v>0</v>
      </c>
      <c r="E582" s="53"/>
    </row>
    <row r="583" spans="1:5" s="45" customFormat="1" ht="20.100000000000001" customHeight="1">
      <c r="A583" s="51" t="s">
        <v>433</v>
      </c>
      <c r="B583" s="52">
        <v>0</v>
      </c>
      <c r="C583" s="52">
        <v>0</v>
      </c>
      <c r="D583" s="52">
        <v>0</v>
      </c>
      <c r="E583" s="58"/>
    </row>
    <row r="584" spans="1:5" s="45" customFormat="1" ht="20.100000000000001" customHeight="1">
      <c r="A584" s="51" t="s">
        <v>434</v>
      </c>
      <c r="B584" s="52">
        <v>0</v>
      </c>
      <c r="C584" s="52">
        <v>0</v>
      </c>
      <c r="D584" s="52">
        <v>0</v>
      </c>
      <c r="E584" s="58"/>
    </row>
    <row r="585" spans="1:5" s="45" customFormat="1" ht="20.100000000000001" customHeight="1">
      <c r="A585" s="51" t="s">
        <v>435</v>
      </c>
      <c r="B585" s="52">
        <v>0</v>
      </c>
      <c r="C585" s="52">
        <v>0</v>
      </c>
      <c r="D585" s="52">
        <v>211</v>
      </c>
      <c r="E585" s="58"/>
    </row>
    <row r="586" spans="1:5" ht="20.100000000000001" customHeight="1">
      <c r="A586" s="51" t="s">
        <v>436</v>
      </c>
      <c r="B586" s="52">
        <f>B587</f>
        <v>0</v>
      </c>
      <c r="C586" s="52">
        <f>C587</f>
        <v>0</v>
      </c>
      <c r="D586" s="52">
        <f>D587</f>
        <v>0</v>
      </c>
      <c r="E586" s="53"/>
    </row>
    <row r="587" spans="1:5" ht="20.100000000000001" customHeight="1">
      <c r="A587" s="51" t="s">
        <v>437</v>
      </c>
      <c r="B587" s="52">
        <v>0</v>
      </c>
      <c r="C587" s="52">
        <v>0</v>
      </c>
      <c r="D587" s="52">
        <v>0</v>
      </c>
      <c r="E587" s="53"/>
    </row>
    <row r="588" spans="1:5" ht="20.100000000000001" customHeight="1">
      <c r="A588" s="51" t="s">
        <v>438</v>
      </c>
      <c r="B588" s="52">
        <f>SUM(B589:B596)</f>
        <v>14886</v>
      </c>
      <c r="C588" s="52">
        <f>SUM(C589:C596)</f>
        <v>25886</v>
      </c>
      <c r="D588" s="52">
        <f>SUM(D589:D596)</f>
        <v>20581</v>
      </c>
      <c r="E588" s="53"/>
    </row>
    <row r="589" spans="1:5" ht="20.100000000000001" customHeight="1">
      <c r="A589" s="51" t="s">
        <v>439</v>
      </c>
      <c r="B589" s="52">
        <v>0</v>
      </c>
      <c r="C589" s="52">
        <v>0</v>
      </c>
      <c r="D589" s="52">
        <v>0</v>
      </c>
      <c r="E589" s="53"/>
    </row>
    <row r="590" spans="1:5" ht="20.100000000000001" customHeight="1">
      <c r="A590" s="51" t="s">
        <v>440</v>
      </c>
      <c r="B590" s="52">
        <v>0</v>
      </c>
      <c r="C590" s="52">
        <v>0</v>
      </c>
      <c r="D590" s="52">
        <v>0</v>
      </c>
      <c r="E590" s="53"/>
    </row>
    <row r="591" spans="1:5" ht="20.100000000000001" customHeight="1">
      <c r="A591" s="51" t="s">
        <v>441</v>
      </c>
      <c r="B591" s="52">
        <v>0</v>
      </c>
      <c r="C591" s="52">
        <v>0</v>
      </c>
      <c r="D591" s="52">
        <v>0</v>
      </c>
      <c r="E591" s="53"/>
    </row>
    <row r="592" spans="1:5" ht="20.100000000000001" customHeight="1">
      <c r="A592" s="51" t="s">
        <v>442</v>
      </c>
      <c r="B592" s="52">
        <v>292</v>
      </c>
      <c r="C592" s="52">
        <v>292</v>
      </c>
      <c r="D592" s="52">
        <v>0</v>
      </c>
      <c r="E592" s="53"/>
    </row>
    <row r="593" spans="1:5" ht="20.100000000000001" customHeight="1">
      <c r="A593" s="51" t="s">
        <v>443</v>
      </c>
      <c r="B593" s="52">
        <v>9594</v>
      </c>
      <c r="C593" s="52">
        <v>9594</v>
      </c>
      <c r="D593" s="52">
        <v>8460</v>
      </c>
      <c r="E593" s="53"/>
    </row>
    <row r="594" spans="1:5" ht="20.100000000000001" customHeight="1">
      <c r="A594" s="51" t="s">
        <v>444</v>
      </c>
      <c r="B594" s="52">
        <v>1000</v>
      </c>
      <c r="C594" s="52">
        <v>1000</v>
      </c>
      <c r="D594" s="52">
        <v>991</v>
      </c>
      <c r="E594" s="53"/>
    </row>
    <row r="595" spans="1:5" ht="20.100000000000001" customHeight="1">
      <c r="A595" s="51" t="s">
        <v>445</v>
      </c>
      <c r="B595" s="52">
        <v>4000</v>
      </c>
      <c r="C595" s="52">
        <v>15000</v>
      </c>
      <c r="D595" s="52">
        <v>10999</v>
      </c>
      <c r="E595" s="53"/>
    </row>
    <row r="596" spans="1:5" ht="20.100000000000001" customHeight="1">
      <c r="A596" s="51" t="s">
        <v>446</v>
      </c>
      <c r="B596" s="52">
        <v>0</v>
      </c>
      <c r="C596" s="52">
        <v>0</v>
      </c>
      <c r="D596" s="52">
        <v>131</v>
      </c>
      <c r="E596" s="53"/>
    </row>
    <row r="597" spans="1:5" ht="20.100000000000001" customHeight="1">
      <c r="A597" s="51" t="s">
        <v>447</v>
      </c>
      <c r="B597" s="52">
        <f>SUM(B598:B600)</f>
        <v>0</v>
      </c>
      <c r="C597" s="52">
        <f>SUM(C598:C600)</f>
        <v>0</v>
      </c>
      <c r="D597" s="52">
        <f>SUM(D598:D600)</f>
        <v>0</v>
      </c>
      <c r="E597" s="53"/>
    </row>
    <row r="598" spans="1:5" ht="20.100000000000001" customHeight="1">
      <c r="A598" s="51" t="s">
        <v>448</v>
      </c>
      <c r="B598" s="52">
        <v>0</v>
      </c>
      <c r="C598" s="52">
        <v>0</v>
      </c>
      <c r="D598" s="52">
        <v>0</v>
      </c>
      <c r="E598" s="53"/>
    </row>
    <row r="599" spans="1:5" ht="20.100000000000001" customHeight="1">
      <c r="A599" s="51" t="s">
        <v>449</v>
      </c>
      <c r="B599" s="52">
        <v>0</v>
      </c>
      <c r="C599" s="52">
        <v>0</v>
      </c>
      <c r="D599" s="52">
        <v>0</v>
      </c>
      <c r="E599" s="53"/>
    </row>
    <row r="600" spans="1:5" ht="20.100000000000001" customHeight="1">
      <c r="A600" s="51" t="s">
        <v>450</v>
      </c>
      <c r="B600" s="52">
        <v>0</v>
      </c>
      <c r="C600" s="52">
        <v>0</v>
      </c>
      <c r="D600" s="52">
        <v>0</v>
      </c>
      <c r="E600" s="53"/>
    </row>
    <row r="601" spans="1:5" ht="20.100000000000001" customHeight="1">
      <c r="A601" s="51" t="s">
        <v>451</v>
      </c>
      <c r="B601" s="52">
        <f>SUM(B602:B610)</f>
        <v>0</v>
      </c>
      <c r="C601" s="52">
        <f>SUM(C602:C610)</f>
        <v>0</v>
      </c>
      <c r="D601" s="52">
        <f>SUM(D602:D610)</f>
        <v>0</v>
      </c>
      <c r="E601" s="53"/>
    </row>
    <row r="602" spans="1:5" ht="20.100000000000001" customHeight="1">
      <c r="A602" s="51" t="s">
        <v>452</v>
      </c>
      <c r="B602" s="52">
        <v>0</v>
      </c>
      <c r="C602" s="52">
        <v>0</v>
      </c>
      <c r="D602" s="52">
        <v>0</v>
      </c>
      <c r="E602" s="53"/>
    </row>
    <row r="603" spans="1:5" ht="20.100000000000001" customHeight="1">
      <c r="A603" s="51" t="s">
        <v>453</v>
      </c>
      <c r="B603" s="52">
        <v>0</v>
      </c>
      <c r="C603" s="52">
        <v>0</v>
      </c>
      <c r="D603" s="52">
        <v>0</v>
      </c>
      <c r="E603" s="53"/>
    </row>
    <row r="604" spans="1:5" ht="20.100000000000001" customHeight="1">
      <c r="A604" s="51" t="s">
        <v>454</v>
      </c>
      <c r="B604" s="52">
        <v>0</v>
      </c>
      <c r="C604" s="52">
        <v>0</v>
      </c>
      <c r="D604" s="52">
        <v>0</v>
      </c>
      <c r="E604" s="53"/>
    </row>
    <row r="605" spans="1:5" ht="20.100000000000001" customHeight="1">
      <c r="A605" s="51" t="s">
        <v>455</v>
      </c>
      <c r="B605" s="52">
        <v>0</v>
      </c>
      <c r="C605" s="52">
        <v>0</v>
      </c>
      <c r="D605" s="52">
        <v>0</v>
      </c>
      <c r="E605" s="53"/>
    </row>
    <row r="606" spans="1:5" ht="20.100000000000001" customHeight="1">
      <c r="A606" s="51" t="s">
        <v>456</v>
      </c>
      <c r="B606" s="52">
        <v>0</v>
      </c>
      <c r="C606" s="52">
        <v>0</v>
      </c>
      <c r="D606" s="52">
        <v>0</v>
      </c>
      <c r="E606" s="53"/>
    </row>
    <row r="607" spans="1:5" ht="20.100000000000001" customHeight="1">
      <c r="A607" s="51" t="s">
        <v>457</v>
      </c>
      <c r="B607" s="52">
        <v>0</v>
      </c>
      <c r="C607" s="52">
        <v>0</v>
      </c>
      <c r="D607" s="52">
        <v>0</v>
      </c>
      <c r="E607" s="53"/>
    </row>
    <row r="608" spans="1:5" ht="20.100000000000001" customHeight="1">
      <c r="A608" s="51" t="s">
        <v>458</v>
      </c>
      <c r="B608" s="52">
        <v>0</v>
      </c>
      <c r="C608" s="52">
        <v>0</v>
      </c>
      <c r="D608" s="52">
        <v>0</v>
      </c>
      <c r="E608" s="53"/>
    </row>
    <row r="609" spans="1:5" ht="20.100000000000001" customHeight="1">
      <c r="A609" s="51" t="s">
        <v>459</v>
      </c>
      <c r="B609" s="52">
        <v>0</v>
      </c>
      <c r="C609" s="52">
        <v>0</v>
      </c>
      <c r="D609" s="52">
        <v>0</v>
      </c>
      <c r="E609" s="53"/>
    </row>
    <row r="610" spans="1:5" ht="20.100000000000001" customHeight="1">
      <c r="A610" s="51" t="s">
        <v>460</v>
      </c>
      <c r="B610" s="52">
        <v>0</v>
      </c>
      <c r="C610" s="52">
        <v>0</v>
      </c>
      <c r="D610" s="52">
        <v>0</v>
      </c>
      <c r="E610" s="53"/>
    </row>
    <row r="611" spans="1:5" ht="20.100000000000001" customHeight="1">
      <c r="A611" s="51" t="s">
        <v>461</v>
      </c>
      <c r="B611" s="52">
        <f>SUM(B612:B618)</f>
        <v>1991</v>
      </c>
      <c r="C611" s="52">
        <f>SUM(C612:C618)</f>
        <v>2522</v>
      </c>
      <c r="D611" s="52">
        <f>SUM(D612:D618)</f>
        <v>2314</v>
      </c>
      <c r="E611" s="53"/>
    </row>
    <row r="612" spans="1:5" ht="20.100000000000001" customHeight="1">
      <c r="A612" s="51" t="s">
        <v>462</v>
      </c>
      <c r="B612" s="52">
        <v>1200</v>
      </c>
      <c r="C612" s="52">
        <v>1200</v>
      </c>
      <c r="D612" s="52">
        <v>1093</v>
      </c>
      <c r="E612" s="53"/>
    </row>
    <row r="613" spans="1:5" ht="20.100000000000001" customHeight="1">
      <c r="A613" s="51" t="s">
        <v>463</v>
      </c>
      <c r="B613" s="52">
        <v>0</v>
      </c>
      <c r="C613" s="52">
        <v>0</v>
      </c>
      <c r="D613" s="52">
        <v>0</v>
      </c>
      <c r="E613" s="53"/>
    </row>
    <row r="614" spans="1:5" ht="20.100000000000001" customHeight="1">
      <c r="A614" s="51" t="s">
        <v>464</v>
      </c>
      <c r="B614" s="52">
        <v>0</v>
      </c>
      <c r="C614" s="52">
        <v>0</v>
      </c>
      <c r="D614" s="52">
        <v>0</v>
      </c>
      <c r="E614" s="53"/>
    </row>
    <row r="615" spans="1:5" ht="20.100000000000001" customHeight="1">
      <c r="A615" s="51" t="s">
        <v>465</v>
      </c>
      <c r="B615" s="52">
        <v>0</v>
      </c>
      <c r="C615" s="52">
        <v>0</v>
      </c>
      <c r="D615" s="52">
        <v>0</v>
      </c>
      <c r="E615" s="53"/>
    </row>
    <row r="616" spans="1:5" ht="20.100000000000001" customHeight="1">
      <c r="A616" s="51" t="s">
        <v>466</v>
      </c>
      <c r="B616" s="52">
        <v>683</v>
      </c>
      <c r="C616" s="52">
        <v>473</v>
      </c>
      <c r="D616" s="52">
        <v>417</v>
      </c>
      <c r="E616" s="53"/>
    </row>
    <row r="617" spans="1:5" ht="20.100000000000001" customHeight="1">
      <c r="A617" s="51" t="s">
        <v>467</v>
      </c>
      <c r="B617" s="52">
        <v>0</v>
      </c>
      <c r="C617" s="52">
        <v>0</v>
      </c>
      <c r="D617" s="52">
        <v>0</v>
      </c>
      <c r="E617" s="53"/>
    </row>
    <row r="618" spans="1:5" ht="20.100000000000001" customHeight="1">
      <c r="A618" s="51" t="s">
        <v>468</v>
      </c>
      <c r="B618" s="52">
        <v>108</v>
      </c>
      <c r="C618" s="52">
        <v>849</v>
      </c>
      <c r="D618" s="52">
        <v>804</v>
      </c>
      <c r="E618" s="53"/>
    </row>
    <row r="619" spans="1:5" ht="20.100000000000001" customHeight="1">
      <c r="A619" s="51" t="s">
        <v>469</v>
      </c>
      <c r="B619" s="52">
        <f>SUM(B620:B625)</f>
        <v>249</v>
      </c>
      <c r="C619" s="52">
        <f>SUM(C620:C625)</f>
        <v>59</v>
      </c>
      <c r="D619" s="52">
        <f>SUM(D620:D625)</f>
        <v>29</v>
      </c>
      <c r="E619" s="53"/>
    </row>
    <row r="620" spans="1:5" ht="20.100000000000001" customHeight="1">
      <c r="A620" s="51" t="s">
        <v>470</v>
      </c>
      <c r="B620" s="52">
        <v>249</v>
      </c>
      <c r="C620" s="52">
        <v>59</v>
      </c>
      <c r="D620" s="52">
        <v>29</v>
      </c>
      <c r="E620" s="53"/>
    </row>
    <row r="621" spans="1:5" ht="20.100000000000001" customHeight="1">
      <c r="A621" s="51" t="s">
        <v>471</v>
      </c>
      <c r="B621" s="52">
        <v>0</v>
      </c>
      <c r="C621" s="52">
        <v>0</v>
      </c>
      <c r="D621" s="52">
        <v>0</v>
      </c>
      <c r="E621" s="53"/>
    </row>
    <row r="622" spans="1:5" ht="20.100000000000001" customHeight="1">
      <c r="A622" s="51" t="s">
        <v>472</v>
      </c>
      <c r="B622" s="52">
        <v>0</v>
      </c>
      <c r="C622" s="52">
        <v>0</v>
      </c>
      <c r="D622" s="52">
        <v>0</v>
      </c>
      <c r="E622" s="53"/>
    </row>
    <row r="623" spans="1:5" ht="20.100000000000001" customHeight="1">
      <c r="A623" s="51" t="s">
        <v>473</v>
      </c>
      <c r="B623" s="52">
        <v>0</v>
      </c>
      <c r="C623" s="52">
        <v>0</v>
      </c>
      <c r="D623" s="52">
        <v>0</v>
      </c>
      <c r="E623" s="53"/>
    </row>
    <row r="624" spans="1:5" ht="20.100000000000001" customHeight="1">
      <c r="A624" s="51" t="s">
        <v>474</v>
      </c>
      <c r="B624" s="52">
        <v>0</v>
      </c>
      <c r="C624" s="52">
        <v>0</v>
      </c>
      <c r="D624" s="52">
        <v>0</v>
      </c>
      <c r="E624" s="53"/>
    </row>
    <row r="625" spans="1:5" ht="20.100000000000001" customHeight="1">
      <c r="A625" s="51" t="s">
        <v>475</v>
      </c>
      <c r="B625" s="52">
        <v>0</v>
      </c>
      <c r="C625" s="52">
        <v>0</v>
      </c>
      <c r="D625" s="52">
        <v>0</v>
      </c>
      <c r="E625" s="53"/>
    </row>
    <row r="626" spans="1:5" ht="20.100000000000001" customHeight="1">
      <c r="A626" s="51" t="s">
        <v>476</v>
      </c>
      <c r="B626" s="52">
        <f>SUM(B627:B632)</f>
        <v>0</v>
      </c>
      <c r="C626" s="52">
        <f>SUM(C627:C632)</f>
        <v>0</v>
      </c>
      <c r="D626" s="52">
        <f>SUM(D627:D632)</f>
        <v>5</v>
      </c>
      <c r="E626" s="53"/>
    </row>
    <row r="627" spans="1:5" ht="20.100000000000001" customHeight="1">
      <c r="A627" s="51" t="s">
        <v>477</v>
      </c>
      <c r="B627" s="52">
        <v>0</v>
      </c>
      <c r="C627" s="52">
        <v>0</v>
      </c>
      <c r="D627" s="52">
        <v>0</v>
      </c>
      <c r="E627" s="53"/>
    </row>
    <row r="628" spans="1:5" ht="20.100000000000001" customHeight="1">
      <c r="A628" s="51" t="s">
        <v>478</v>
      </c>
      <c r="B628" s="52">
        <v>0</v>
      </c>
      <c r="C628" s="52">
        <v>0</v>
      </c>
      <c r="D628" s="52">
        <v>0</v>
      </c>
      <c r="E628" s="53"/>
    </row>
    <row r="629" spans="1:5" s="45" customFormat="1" ht="20.100000000000001" customHeight="1">
      <c r="A629" s="51" t="s">
        <v>479</v>
      </c>
      <c r="B629" s="52">
        <v>0</v>
      </c>
      <c r="C629" s="52">
        <v>0</v>
      </c>
      <c r="D629" s="52">
        <v>0</v>
      </c>
      <c r="E629" s="58"/>
    </row>
    <row r="630" spans="1:5" ht="20.100000000000001" customHeight="1">
      <c r="A630" s="51" t="s">
        <v>480</v>
      </c>
      <c r="B630" s="52">
        <v>0</v>
      </c>
      <c r="C630" s="52">
        <v>0</v>
      </c>
      <c r="D630" s="52">
        <v>0</v>
      </c>
      <c r="E630" s="53"/>
    </row>
    <row r="631" spans="1:5" ht="20.100000000000001" customHeight="1">
      <c r="A631" s="51" t="s">
        <v>481</v>
      </c>
      <c r="B631" s="52">
        <v>0</v>
      </c>
      <c r="C631" s="52">
        <v>0</v>
      </c>
      <c r="D631" s="52">
        <v>0</v>
      </c>
      <c r="E631" s="53"/>
    </row>
    <row r="632" spans="1:5" ht="20.100000000000001" customHeight="1">
      <c r="A632" s="51" t="s">
        <v>482</v>
      </c>
      <c r="B632" s="52">
        <v>0</v>
      </c>
      <c r="C632" s="52">
        <v>0</v>
      </c>
      <c r="D632" s="52">
        <v>5</v>
      </c>
      <c r="E632" s="53"/>
    </row>
    <row r="633" spans="1:5" ht="20.100000000000001" customHeight="1">
      <c r="A633" s="51" t="s">
        <v>483</v>
      </c>
      <c r="B633" s="52">
        <f>SUM(B634:B641)</f>
        <v>294</v>
      </c>
      <c r="C633" s="52">
        <f>SUM(C634:C641)</f>
        <v>294</v>
      </c>
      <c r="D633" s="52">
        <f>SUM(D634:D641)</f>
        <v>130</v>
      </c>
      <c r="E633" s="53"/>
    </row>
    <row r="634" spans="1:5" ht="20.100000000000001" customHeight="1">
      <c r="A634" s="51" t="s">
        <v>40</v>
      </c>
      <c r="B634" s="52">
        <v>43</v>
      </c>
      <c r="C634" s="52">
        <v>43</v>
      </c>
      <c r="D634" s="52">
        <v>27</v>
      </c>
      <c r="E634" s="53"/>
    </row>
    <row r="635" spans="1:5" ht="20.100000000000001" customHeight="1">
      <c r="A635" s="51" t="s">
        <v>41</v>
      </c>
      <c r="B635" s="52">
        <v>0</v>
      </c>
      <c r="C635" s="52">
        <v>0</v>
      </c>
      <c r="D635" s="52">
        <v>14</v>
      </c>
      <c r="E635" s="53"/>
    </row>
    <row r="636" spans="1:5" ht="20.100000000000001" customHeight="1">
      <c r="A636" s="51" t="s">
        <v>42</v>
      </c>
      <c r="B636" s="52">
        <v>0</v>
      </c>
      <c r="C636" s="52">
        <v>0</v>
      </c>
      <c r="D636" s="52">
        <v>0</v>
      </c>
      <c r="E636" s="53"/>
    </row>
    <row r="637" spans="1:5" ht="20.100000000000001" customHeight="1">
      <c r="A637" s="51" t="s">
        <v>484</v>
      </c>
      <c r="B637" s="52">
        <v>0</v>
      </c>
      <c r="C637" s="52">
        <v>0</v>
      </c>
      <c r="D637" s="52">
        <v>38</v>
      </c>
      <c r="E637" s="53"/>
    </row>
    <row r="638" spans="1:5" ht="20.100000000000001" customHeight="1">
      <c r="A638" s="51" t="s">
        <v>485</v>
      </c>
      <c r="B638" s="52">
        <v>0</v>
      </c>
      <c r="C638" s="52">
        <v>0</v>
      </c>
      <c r="D638" s="52">
        <v>51</v>
      </c>
      <c r="E638" s="53"/>
    </row>
    <row r="639" spans="1:5" ht="20.100000000000001" customHeight="1">
      <c r="A639" s="51" t="s">
        <v>486</v>
      </c>
      <c r="B639" s="52">
        <v>0</v>
      </c>
      <c r="C639" s="52">
        <v>0</v>
      </c>
      <c r="D639" s="52">
        <v>0</v>
      </c>
      <c r="E639" s="53"/>
    </row>
    <row r="640" spans="1:5" ht="20.100000000000001" customHeight="1">
      <c r="A640" s="51" t="s">
        <v>487</v>
      </c>
      <c r="B640" s="52">
        <v>0</v>
      </c>
      <c r="C640" s="52">
        <v>0</v>
      </c>
      <c r="D640" s="52">
        <v>0</v>
      </c>
      <c r="E640" s="53"/>
    </row>
    <row r="641" spans="1:5" ht="20.100000000000001" customHeight="1">
      <c r="A641" s="51" t="s">
        <v>488</v>
      </c>
      <c r="B641" s="52">
        <v>251</v>
      </c>
      <c r="C641" s="52">
        <v>251</v>
      </c>
      <c r="D641" s="52">
        <v>0</v>
      </c>
      <c r="E641" s="53"/>
    </row>
    <row r="642" spans="1:5" ht="20.100000000000001" customHeight="1">
      <c r="A642" s="51" t="s">
        <v>489</v>
      </c>
      <c r="B642" s="52">
        <f>SUM(B643:B646)</f>
        <v>0</v>
      </c>
      <c r="C642" s="52">
        <f>SUM(C643:C646)</f>
        <v>0</v>
      </c>
      <c r="D642" s="52">
        <f>SUM(D643:D646)</f>
        <v>0</v>
      </c>
      <c r="E642" s="53"/>
    </row>
    <row r="643" spans="1:5" ht="20.100000000000001" customHeight="1">
      <c r="A643" s="51" t="s">
        <v>40</v>
      </c>
      <c r="B643" s="52">
        <v>0</v>
      </c>
      <c r="C643" s="52">
        <v>0</v>
      </c>
      <c r="D643" s="52">
        <v>0</v>
      </c>
      <c r="E643" s="53"/>
    </row>
    <row r="644" spans="1:5" ht="20.100000000000001" customHeight="1">
      <c r="A644" s="51" t="s">
        <v>41</v>
      </c>
      <c r="B644" s="52">
        <v>0</v>
      </c>
      <c r="C644" s="52">
        <v>0</v>
      </c>
      <c r="D644" s="52">
        <v>0</v>
      </c>
      <c r="E644" s="53"/>
    </row>
    <row r="645" spans="1:5" ht="20.100000000000001" customHeight="1">
      <c r="A645" s="51" t="s">
        <v>42</v>
      </c>
      <c r="B645" s="52">
        <v>0</v>
      </c>
      <c r="C645" s="52">
        <v>0</v>
      </c>
      <c r="D645" s="52">
        <v>0</v>
      </c>
      <c r="E645" s="53"/>
    </row>
    <row r="646" spans="1:5" ht="20.100000000000001" customHeight="1">
      <c r="A646" s="51" t="s">
        <v>490</v>
      </c>
      <c r="B646" s="52">
        <v>0</v>
      </c>
      <c r="C646" s="52">
        <v>0</v>
      </c>
      <c r="D646" s="52">
        <v>0</v>
      </c>
      <c r="E646" s="53"/>
    </row>
    <row r="647" spans="1:5" s="45" customFormat="1" ht="20.100000000000001" customHeight="1">
      <c r="A647" s="51" t="s">
        <v>491</v>
      </c>
      <c r="B647" s="52">
        <f>SUM(B648:B649)</f>
        <v>0</v>
      </c>
      <c r="C647" s="52">
        <f>SUM(C648:C649)</f>
        <v>0</v>
      </c>
      <c r="D647" s="52">
        <f>SUM(D648:D649)</f>
        <v>0</v>
      </c>
      <c r="E647" s="58"/>
    </row>
    <row r="648" spans="1:5" s="45" customFormat="1" ht="20.100000000000001" customHeight="1">
      <c r="A648" s="51" t="s">
        <v>492</v>
      </c>
      <c r="B648" s="52">
        <v>0</v>
      </c>
      <c r="C648" s="52">
        <v>0</v>
      </c>
      <c r="D648" s="52">
        <v>0</v>
      </c>
      <c r="E648" s="58"/>
    </row>
    <row r="649" spans="1:5" s="45" customFormat="1" ht="20.100000000000001" customHeight="1">
      <c r="A649" s="51" t="s">
        <v>493</v>
      </c>
      <c r="B649" s="52">
        <v>0</v>
      </c>
      <c r="C649" s="52">
        <v>0</v>
      </c>
      <c r="D649" s="52">
        <v>0</v>
      </c>
      <c r="E649" s="58"/>
    </row>
    <row r="650" spans="1:5" ht="20.100000000000001" customHeight="1">
      <c r="A650" s="51" t="s">
        <v>494</v>
      </c>
      <c r="B650" s="52">
        <f>SUM(B651:B652)</f>
        <v>0</v>
      </c>
      <c r="C650" s="52">
        <f>SUM(C651:C652)</f>
        <v>0</v>
      </c>
      <c r="D650" s="52">
        <f>SUM(D651:D652)</f>
        <v>0</v>
      </c>
      <c r="E650" s="53"/>
    </row>
    <row r="651" spans="1:5" ht="20.100000000000001" customHeight="1">
      <c r="A651" s="51" t="s">
        <v>495</v>
      </c>
      <c r="B651" s="52">
        <v>0</v>
      </c>
      <c r="C651" s="52">
        <v>0</v>
      </c>
      <c r="D651" s="52">
        <v>0</v>
      </c>
      <c r="E651" s="53"/>
    </row>
    <row r="652" spans="1:5" ht="20.100000000000001" customHeight="1">
      <c r="A652" s="51" t="s">
        <v>496</v>
      </c>
      <c r="B652" s="52">
        <v>0</v>
      </c>
      <c r="C652" s="52">
        <v>0</v>
      </c>
      <c r="D652" s="52">
        <v>0</v>
      </c>
      <c r="E652" s="53"/>
    </row>
    <row r="653" spans="1:5" ht="20.100000000000001" customHeight="1">
      <c r="A653" s="51" t="s">
        <v>497</v>
      </c>
      <c r="B653" s="52">
        <f>SUM(B654:B655)</f>
        <v>0</v>
      </c>
      <c r="C653" s="52">
        <f>SUM(C654:C655)</f>
        <v>0</v>
      </c>
      <c r="D653" s="52">
        <f>SUM(D654:D655)</f>
        <v>0</v>
      </c>
      <c r="E653" s="53"/>
    </row>
    <row r="654" spans="1:5" ht="20.100000000000001" customHeight="1">
      <c r="A654" s="51" t="s">
        <v>498</v>
      </c>
      <c r="B654" s="52">
        <v>0</v>
      </c>
      <c r="C654" s="52">
        <v>0</v>
      </c>
      <c r="D654" s="52">
        <v>0</v>
      </c>
      <c r="E654" s="53"/>
    </row>
    <row r="655" spans="1:5" ht="20.100000000000001" customHeight="1">
      <c r="A655" s="51" t="s">
        <v>499</v>
      </c>
      <c r="B655" s="52">
        <v>0</v>
      </c>
      <c r="C655" s="52">
        <v>0</v>
      </c>
      <c r="D655" s="52">
        <v>0</v>
      </c>
      <c r="E655" s="53"/>
    </row>
    <row r="656" spans="1:5" s="45" customFormat="1" ht="20.100000000000001" customHeight="1">
      <c r="A656" s="51" t="s">
        <v>500</v>
      </c>
      <c r="B656" s="52">
        <f>SUM(B657:B658)</f>
        <v>0</v>
      </c>
      <c r="C656" s="52">
        <f>SUM(C657:C658)</f>
        <v>0</v>
      </c>
      <c r="D656" s="52">
        <f>SUM(D657:D658)</f>
        <v>0</v>
      </c>
      <c r="E656" s="58"/>
    </row>
    <row r="657" spans="1:5" s="45" customFormat="1" ht="20.100000000000001" customHeight="1">
      <c r="A657" s="51" t="s">
        <v>501</v>
      </c>
      <c r="B657" s="52">
        <v>0</v>
      </c>
      <c r="C657" s="52">
        <v>0</v>
      </c>
      <c r="D657" s="52">
        <v>0</v>
      </c>
      <c r="E657" s="58"/>
    </row>
    <row r="658" spans="1:5" s="45" customFormat="1" ht="20.100000000000001" customHeight="1">
      <c r="A658" s="51" t="s">
        <v>502</v>
      </c>
      <c r="B658" s="52">
        <v>0</v>
      </c>
      <c r="C658" s="52">
        <v>0</v>
      </c>
      <c r="D658" s="52">
        <v>0</v>
      </c>
      <c r="E658" s="58"/>
    </row>
    <row r="659" spans="1:5" s="45" customFormat="1" ht="20.100000000000001" customHeight="1">
      <c r="A659" s="51" t="s">
        <v>503</v>
      </c>
      <c r="B659" s="52">
        <f>SUM(B660:B661)</f>
        <v>145</v>
      </c>
      <c r="C659" s="52">
        <f>SUM(C660:C661)</f>
        <v>145</v>
      </c>
      <c r="D659" s="52">
        <f>SUM(D660:D661)</f>
        <v>105</v>
      </c>
      <c r="E659" s="58"/>
    </row>
    <row r="660" spans="1:5" s="45" customFormat="1" ht="20.100000000000001" customHeight="1">
      <c r="A660" s="51" t="s">
        <v>504</v>
      </c>
      <c r="B660" s="52">
        <v>0</v>
      </c>
      <c r="C660" s="52">
        <v>0</v>
      </c>
      <c r="D660" s="52">
        <v>0</v>
      </c>
      <c r="E660" s="58"/>
    </row>
    <row r="661" spans="1:5" s="45" customFormat="1" ht="20.100000000000001" customHeight="1">
      <c r="A661" s="51" t="s">
        <v>505</v>
      </c>
      <c r="B661" s="52">
        <v>145</v>
      </c>
      <c r="C661" s="52">
        <v>145</v>
      </c>
      <c r="D661" s="52">
        <v>105</v>
      </c>
      <c r="E661" s="58"/>
    </row>
    <row r="662" spans="1:5" s="45" customFormat="1" ht="20.100000000000001" customHeight="1">
      <c r="A662" s="51" t="s">
        <v>506</v>
      </c>
      <c r="B662" s="52">
        <f>SUM(B663:B665)</f>
        <v>930</v>
      </c>
      <c r="C662" s="52">
        <f>SUM(C663:C665)</f>
        <v>1150</v>
      </c>
      <c r="D662" s="52">
        <f>SUM(D663:D665)</f>
        <v>1148</v>
      </c>
      <c r="E662" s="58"/>
    </row>
    <row r="663" spans="1:5" s="45" customFormat="1" ht="20.100000000000001" customHeight="1">
      <c r="A663" s="51" t="s">
        <v>507</v>
      </c>
      <c r="B663" s="52">
        <v>0</v>
      </c>
      <c r="C663" s="52">
        <v>0</v>
      </c>
      <c r="D663" s="52">
        <v>0</v>
      </c>
      <c r="E663" s="58"/>
    </row>
    <row r="664" spans="1:5" s="45" customFormat="1" ht="20.100000000000001" customHeight="1">
      <c r="A664" s="51" t="s">
        <v>508</v>
      </c>
      <c r="B664" s="52">
        <v>930</v>
      </c>
      <c r="C664" s="52">
        <v>1150</v>
      </c>
      <c r="D664" s="52">
        <v>1148</v>
      </c>
      <c r="E664" s="58"/>
    </row>
    <row r="665" spans="1:5" ht="20.100000000000001" customHeight="1">
      <c r="A665" s="51" t="s">
        <v>509</v>
      </c>
      <c r="B665" s="52">
        <v>0</v>
      </c>
      <c r="C665" s="52">
        <v>0</v>
      </c>
      <c r="D665" s="52">
        <v>0</v>
      </c>
      <c r="E665" s="53"/>
    </row>
    <row r="666" spans="1:5" ht="20.100000000000001" customHeight="1">
      <c r="A666" s="51" t="s">
        <v>510</v>
      </c>
      <c r="B666" s="52">
        <f>SUM(B667:B670)</f>
        <v>70</v>
      </c>
      <c r="C666" s="52">
        <f>SUM(C667:C670)</f>
        <v>0</v>
      </c>
      <c r="D666" s="52">
        <f>SUM(D667:D670)</f>
        <v>0</v>
      </c>
      <c r="E666" s="53"/>
    </row>
    <row r="667" spans="1:5" ht="20.100000000000001" customHeight="1">
      <c r="A667" s="51" t="s">
        <v>511</v>
      </c>
      <c r="B667" s="52">
        <v>0</v>
      </c>
      <c r="C667" s="52">
        <v>0</v>
      </c>
      <c r="D667" s="52">
        <v>0</v>
      </c>
      <c r="E667" s="53"/>
    </row>
    <row r="668" spans="1:5" ht="20.100000000000001" customHeight="1">
      <c r="A668" s="51" t="s">
        <v>512</v>
      </c>
      <c r="B668" s="52">
        <v>0</v>
      </c>
      <c r="C668" s="52">
        <v>0</v>
      </c>
      <c r="D668" s="52">
        <v>0</v>
      </c>
      <c r="E668" s="53"/>
    </row>
    <row r="669" spans="1:5" ht="20.100000000000001" customHeight="1">
      <c r="A669" s="51" t="s">
        <v>513</v>
      </c>
      <c r="B669" s="52">
        <v>0</v>
      </c>
      <c r="C669" s="52">
        <v>0</v>
      </c>
      <c r="D669" s="52">
        <v>0</v>
      </c>
      <c r="E669" s="53"/>
    </row>
    <row r="670" spans="1:5" ht="20.100000000000001" customHeight="1">
      <c r="A670" s="51" t="s">
        <v>514</v>
      </c>
      <c r="B670" s="52">
        <v>70</v>
      </c>
      <c r="C670" s="52">
        <v>0</v>
      </c>
      <c r="D670" s="52">
        <v>0</v>
      </c>
      <c r="E670" s="53"/>
    </row>
    <row r="671" spans="1:5" ht="20.100000000000001" customHeight="1">
      <c r="A671" s="51" t="s">
        <v>515</v>
      </c>
      <c r="B671" s="52">
        <f>SUM(B672:B678)</f>
        <v>166</v>
      </c>
      <c r="C671" s="52">
        <f>SUM(C672:C678)</f>
        <v>147</v>
      </c>
      <c r="D671" s="52">
        <f>SUM(D672:D678)</f>
        <v>127</v>
      </c>
      <c r="E671" s="53"/>
    </row>
    <row r="672" spans="1:5" ht="20.100000000000001" customHeight="1">
      <c r="A672" s="51" t="s">
        <v>40</v>
      </c>
      <c r="B672" s="52">
        <v>166</v>
      </c>
      <c r="C672" s="52">
        <v>147</v>
      </c>
      <c r="D672" s="52">
        <v>62</v>
      </c>
      <c r="E672" s="53"/>
    </row>
    <row r="673" spans="1:5" ht="20.100000000000001" customHeight="1">
      <c r="A673" s="51" t="s">
        <v>41</v>
      </c>
      <c r="B673" s="52">
        <v>0</v>
      </c>
      <c r="C673" s="52">
        <v>0</v>
      </c>
      <c r="D673" s="52">
        <v>0</v>
      </c>
      <c r="E673" s="53"/>
    </row>
    <row r="674" spans="1:5" ht="20.100000000000001" customHeight="1">
      <c r="A674" s="51" t="s">
        <v>42</v>
      </c>
      <c r="B674" s="52">
        <v>0</v>
      </c>
      <c r="C674" s="52">
        <v>0</v>
      </c>
      <c r="D674" s="52">
        <v>0</v>
      </c>
      <c r="E674" s="53"/>
    </row>
    <row r="675" spans="1:5" ht="20.100000000000001" customHeight="1">
      <c r="A675" s="51" t="s">
        <v>516</v>
      </c>
      <c r="B675" s="52">
        <v>0</v>
      </c>
      <c r="C675" s="52">
        <v>0</v>
      </c>
      <c r="D675" s="52">
        <v>0</v>
      </c>
      <c r="E675" s="53"/>
    </row>
    <row r="676" spans="1:5" ht="20.100000000000001" customHeight="1">
      <c r="A676" s="51" t="s">
        <v>517</v>
      </c>
      <c r="B676" s="52">
        <v>0</v>
      </c>
      <c r="C676" s="52">
        <v>0</v>
      </c>
      <c r="D676" s="52">
        <v>0</v>
      </c>
      <c r="E676" s="53"/>
    </row>
    <row r="677" spans="1:5" ht="20.100000000000001" customHeight="1">
      <c r="A677" s="51" t="s">
        <v>49</v>
      </c>
      <c r="B677" s="52">
        <v>0</v>
      </c>
      <c r="C677" s="52">
        <v>0</v>
      </c>
      <c r="D677" s="52">
        <v>65</v>
      </c>
      <c r="E677" s="53"/>
    </row>
    <row r="678" spans="1:5" ht="20.100000000000001" customHeight="1">
      <c r="A678" s="51" t="s">
        <v>518</v>
      </c>
      <c r="B678" s="52">
        <v>0</v>
      </c>
      <c r="C678" s="52">
        <v>0</v>
      </c>
      <c r="D678" s="52">
        <v>0</v>
      </c>
      <c r="E678" s="53"/>
    </row>
    <row r="679" spans="1:5" ht="20.100000000000001" customHeight="1">
      <c r="A679" s="51" t="s">
        <v>519</v>
      </c>
      <c r="B679" s="52">
        <f>B680</f>
        <v>180</v>
      </c>
      <c r="C679" s="52">
        <f>C680</f>
        <v>180</v>
      </c>
      <c r="D679" s="52">
        <f>D680</f>
        <v>152</v>
      </c>
      <c r="E679" s="53"/>
    </row>
    <row r="680" spans="1:5" ht="20.100000000000001" customHeight="1">
      <c r="A680" s="51" t="s">
        <v>520</v>
      </c>
      <c r="B680" s="52">
        <v>180</v>
      </c>
      <c r="C680" s="52">
        <v>180</v>
      </c>
      <c r="D680" s="52">
        <v>152</v>
      </c>
      <c r="E680" s="53"/>
    </row>
    <row r="681" spans="1:5" ht="20.100000000000001" customHeight="1">
      <c r="A681" s="51" t="s">
        <v>521</v>
      </c>
      <c r="B681" s="52">
        <f>SUM(B682,B687,B700,B704,B716,B719,B723,B728,B732,B736,B739,B748,B750)</f>
        <v>9441</v>
      </c>
      <c r="C681" s="52">
        <f>SUM(C682,C687,C700,C704,C716,C719,C723,C728,C732,C736,C739,C748,C750)</f>
        <v>10073</v>
      </c>
      <c r="D681" s="52">
        <f>SUM(D682,D687,D700,D704,D716,D719,D723,D728,D732,D736,D739,D748,D750)</f>
        <v>9985</v>
      </c>
      <c r="E681" s="53"/>
    </row>
    <row r="682" spans="1:5" ht="20.100000000000001" customHeight="1">
      <c r="A682" s="51" t="s">
        <v>522</v>
      </c>
      <c r="B682" s="52">
        <f>SUM(B683:B686)</f>
        <v>2156</v>
      </c>
      <c r="C682" s="52">
        <f>SUM(C683:C686)</f>
        <v>2156</v>
      </c>
      <c r="D682" s="52">
        <f>SUM(D683:D686)</f>
        <v>429</v>
      </c>
      <c r="E682" s="53"/>
    </row>
    <row r="683" spans="1:5" ht="20.100000000000001" customHeight="1">
      <c r="A683" s="51" t="s">
        <v>40</v>
      </c>
      <c r="B683" s="52">
        <v>50</v>
      </c>
      <c r="C683" s="52">
        <v>50</v>
      </c>
      <c r="D683" s="52">
        <v>0</v>
      </c>
      <c r="E683" s="53"/>
    </row>
    <row r="684" spans="1:5" ht="20.100000000000001" customHeight="1">
      <c r="A684" s="51" t="s">
        <v>41</v>
      </c>
      <c r="B684" s="52">
        <v>0</v>
      </c>
      <c r="C684" s="52">
        <v>0</v>
      </c>
      <c r="D684" s="52">
        <v>385</v>
      </c>
      <c r="E684" s="53"/>
    </row>
    <row r="685" spans="1:5" ht="20.100000000000001" customHeight="1">
      <c r="A685" s="51" t="s">
        <v>42</v>
      </c>
      <c r="B685" s="52">
        <v>0</v>
      </c>
      <c r="C685" s="52">
        <v>0</v>
      </c>
      <c r="D685" s="52">
        <v>0</v>
      </c>
      <c r="E685" s="53"/>
    </row>
    <row r="686" spans="1:5" ht="20.100000000000001" customHeight="1">
      <c r="A686" s="51" t="s">
        <v>523</v>
      </c>
      <c r="B686" s="52">
        <v>2106</v>
      </c>
      <c r="C686" s="52">
        <v>2106</v>
      </c>
      <c r="D686" s="52">
        <v>44</v>
      </c>
      <c r="E686" s="53"/>
    </row>
    <row r="687" spans="1:5" ht="20.100000000000001" customHeight="1">
      <c r="A687" s="51" t="s">
        <v>524</v>
      </c>
      <c r="B687" s="52">
        <f>SUM(B688:B699)</f>
        <v>189</v>
      </c>
      <c r="C687" s="52">
        <f>SUM(C688:C699)</f>
        <v>189</v>
      </c>
      <c r="D687" s="52">
        <f>SUM(D688:D699)</f>
        <v>41</v>
      </c>
      <c r="E687" s="53"/>
    </row>
    <row r="688" spans="1:5" ht="20.100000000000001" customHeight="1">
      <c r="A688" s="51" t="s">
        <v>525</v>
      </c>
      <c r="B688" s="52">
        <v>189</v>
      </c>
      <c r="C688" s="52">
        <v>189</v>
      </c>
      <c r="D688" s="52">
        <v>41</v>
      </c>
      <c r="E688" s="53"/>
    </row>
    <row r="689" spans="1:5" ht="20.100000000000001" customHeight="1">
      <c r="A689" s="51" t="s">
        <v>526</v>
      </c>
      <c r="B689" s="52">
        <v>0</v>
      </c>
      <c r="C689" s="52">
        <v>0</v>
      </c>
      <c r="D689" s="52">
        <v>0</v>
      </c>
      <c r="E689" s="53"/>
    </row>
    <row r="690" spans="1:5" ht="20.100000000000001" customHeight="1">
      <c r="A690" s="51" t="s">
        <v>527</v>
      </c>
      <c r="B690" s="52">
        <v>0</v>
      </c>
      <c r="C690" s="52">
        <v>0</v>
      </c>
      <c r="D690" s="52">
        <v>0</v>
      </c>
      <c r="E690" s="53"/>
    </row>
    <row r="691" spans="1:5" ht="20.100000000000001" customHeight="1">
      <c r="A691" s="51" t="s">
        <v>528</v>
      </c>
      <c r="B691" s="52">
        <v>0</v>
      </c>
      <c r="C691" s="52">
        <v>0</v>
      </c>
      <c r="D691" s="52">
        <v>0</v>
      </c>
      <c r="E691" s="53"/>
    </row>
    <row r="692" spans="1:5" ht="20.100000000000001" customHeight="1">
      <c r="A692" s="51" t="s">
        <v>529</v>
      </c>
      <c r="B692" s="52">
        <v>0</v>
      </c>
      <c r="C692" s="52">
        <v>0</v>
      </c>
      <c r="D692" s="52">
        <v>0</v>
      </c>
      <c r="E692" s="53"/>
    </row>
    <row r="693" spans="1:5" ht="20.100000000000001" customHeight="1">
      <c r="A693" s="51" t="s">
        <v>530</v>
      </c>
      <c r="B693" s="52">
        <v>0</v>
      </c>
      <c r="C693" s="52">
        <v>0</v>
      </c>
      <c r="D693" s="52">
        <v>0</v>
      </c>
      <c r="E693" s="53"/>
    </row>
    <row r="694" spans="1:5" ht="20.100000000000001" customHeight="1">
      <c r="A694" s="51" t="s">
        <v>531</v>
      </c>
      <c r="B694" s="52">
        <v>0</v>
      </c>
      <c r="C694" s="52">
        <v>0</v>
      </c>
      <c r="D694" s="52">
        <v>0</v>
      </c>
      <c r="E694" s="53"/>
    </row>
    <row r="695" spans="1:5" ht="20.100000000000001" customHeight="1">
      <c r="A695" s="51" t="s">
        <v>532</v>
      </c>
      <c r="B695" s="52">
        <v>0</v>
      </c>
      <c r="C695" s="52">
        <v>0</v>
      </c>
      <c r="D695" s="52">
        <v>0</v>
      </c>
      <c r="E695" s="53"/>
    </row>
    <row r="696" spans="1:5" ht="20.100000000000001" customHeight="1">
      <c r="A696" s="51" t="s">
        <v>533</v>
      </c>
      <c r="B696" s="52">
        <v>0</v>
      </c>
      <c r="C696" s="52">
        <v>0</v>
      </c>
      <c r="D696" s="52">
        <v>0</v>
      </c>
      <c r="E696" s="53"/>
    </row>
    <row r="697" spans="1:5" ht="20.100000000000001" customHeight="1">
      <c r="A697" s="51" t="s">
        <v>534</v>
      </c>
      <c r="B697" s="52">
        <v>0</v>
      </c>
      <c r="C697" s="52">
        <v>0</v>
      </c>
      <c r="D697" s="52">
        <v>0</v>
      </c>
      <c r="E697" s="53"/>
    </row>
    <row r="698" spans="1:5" ht="20.100000000000001" customHeight="1">
      <c r="A698" s="51" t="s">
        <v>535</v>
      </c>
      <c r="B698" s="52">
        <v>0</v>
      </c>
      <c r="C698" s="52">
        <v>0</v>
      </c>
      <c r="D698" s="52">
        <v>0</v>
      </c>
      <c r="E698" s="53"/>
    </row>
    <row r="699" spans="1:5" ht="20.100000000000001" customHeight="1">
      <c r="A699" s="51" t="s">
        <v>536</v>
      </c>
      <c r="B699" s="52">
        <v>0</v>
      </c>
      <c r="C699" s="52">
        <v>0</v>
      </c>
      <c r="D699" s="52">
        <v>0</v>
      </c>
      <c r="E699" s="53"/>
    </row>
    <row r="700" spans="1:5" ht="20.100000000000001" customHeight="1">
      <c r="A700" s="51" t="s">
        <v>537</v>
      </c>
      <c r="B700" s="52">
        <f>SUM(B701:B703)</f>
        <v>695</v>
      </c>
      <c r="C700" s="52">
        <f>SUM(C701:C703)</f>
        <v>695</v>
      </c>
      <c r="D700" s="52">
        <f>SUM(D701:D703)</f>
        <v>2378</v>
      </c>
      <c r="E700" s="53"/>
    </row>
    <row r="701" spans="1:5" ht="20.100000000000001" customHeight="1">
      <c r="A701" s="51" t="s">
        <v>538</v>
      </c>
      <c r="B701" s="52">
        <v>0</v>
      </c>
      <c r="C701" s="52">
        <v>0</v>
      </c>
      <c r="D701" s="52">
        <v>0</v>
      </c>
      <c r="E701" s="53"/>
    </row>
    <row r="702" spans="1:5" ht="20.100000000000001" customHeight="1">
      <c r="A702" s="51" t="s">
        <v>539</v>
      </c>
      <c r="B702" s="52">
        <v>561</v>
      </c>
      <c r="C702" s="52">
        <v>561</v>
      </c>
      <c r="D702" s="52">
        <v>2302</v>
      </c>
      <c r="E702" s="53"/>
    </row>
    <row r="703" spans="1:5" ht="20.100000000000001" customHeight="1">
      <c r="A703" s="51" t="s">
        <v>540</v>
      </c>
      <c r="B703" s="52">
        <v>134</v>
      </c>
      <c r="C703" s="52">
        <v>134</v>
      </c>
      <c r="D703" s="52">
        <v>76</v>
      </c>
      <c r="E703" s="53"/>
    </row>
    <row r="704" spans="1:5" ht="20.100000000000001" customHeight="1">
      <c r="A704" s="51" t="s">
        <v>541</v>
      </c>
      <c r="B704" s="52">
        <f>SUM(B705:B715)</f>
        <v>666</v>
      </c>
      <c r="C704" s="52">
        <f>SUM(C705:C715)</f>
        <v>616</v>
      </c>
      <c r="D704" s="52">
        <f>SUM(D705:D715)</f>
        <v>910</v>
      </c>
      <c r="E704" s="53"/>
    </row>
    <row r="705" spans="1:5" ht="20.100000000000001" customHeight="1">
      <c r="A705" s="51" t="s">
        <v>542</v>
      </c>
      <c r="B705" s="52">
        <v>186</v>
      </c>
      <c r="C705" s="52">
        <v>136</v>
      </c>
      <c r="D705" s="52">
        <v>355</v>
      </c>
      <c r="E705" s="53"/>
    </row>
    <row r="706" spans="1:5" ht="20.100000000000001" customHeight="1">
      <c r="A706" s="51" t="s">
        <v>543</v>
      </c>
      <c r="B706" s="52">
        <v>0</v>
      </c>
      <c r="C706" s="52">
        <v>0</v>
      </c>
      <c r="D706" s="52">
        <v>193</v>
      </c>
      <c r="E706" s="53"/>
    </row>
    <row r="707" spans="1:5" ht="20.100000000000001" customHeight="1">
      <c r="A707" s="51" t="s">
        <v>544</v>
      </c>
      <c r="B707" s="52">
        <v>0</v>
      </c>
      <c r="C707" s="52">
        <v>0</v>
      </c>
      <c r="D707" s="52">
        <v>0</v>
      </c>
      <c r="E707" s="53"/>
    </row>
    <row r="708" spans="1:5" ht="20.100000000000001" customHeight="1">
      <c r="A708" s="51" t="s">
        <v>545</v>
      </c>
      <c r="B708" s="52">
        <v>0</v>
      </c>
      <c r="C708" s="52">
        <v>0</v>
      </c>
      <c r="D708" s="52">
        <v>0</v>
      </c>
      <c r="E708" s="53"/>
    </row>
    <row r="709" spans="1:5" ht="20.100000000000001" customHeight="1">
      <c r="A709" s="51" t="s">
        <v>546</v>
      </c>
      <c r="B709" s="52">
        <v>0</v>
      </c>
      <c r="C709" s="52">
        <v>0</v>
      </c>
      <c r="D709" s="52">
        <v>0</v>
      </c>
      <c r="E709" s="53"/>
    </row>
    <row r="710" spans="1:5" ht="20.100000000000001" customHeight="1">
      <c r="A710" s="51" t="s">
        <v>547</v>
      </c>
      <c r="B710" s="52">
        <v>0</v>
      </c>
      <c r="C710" s="52">
        <v>0</v>
      </c>
      <c r="D710" s="52">
        <v>0</v>
      </c>
      <c r="E710" s="53"/>
    </row>
    <row r="711" spans="1:5" ht="20.100000000000001" customHeight="1">
      <c r="A711" s="51" t="s">
        <v>548</v>
      </c>
      <c r="B711" s="52">
        <v>0</v>
      </c>
      <c r="C711" s="52">
        <v>0</v>
      </c>
      <c r="D711" s="52">
        <v>0</v>
      </c>
      <c r="E711" s="53"/>
    </row>
    <row r="712" spans="1:5" ht="20.100000000000001" customHeight="1">
      <c r="A712" s="51" t="s">
        <v>549</v>
      </c>
      <c r="B712" s="52">
        <v>443</v>
      </c>
      <c r="C712" s="52">
        <v>443</v>
      </c>
      <c r="D712" s="52">
        <v>92</v>
      </c>
      <c r="E712" s="53"/>
    </row>
    <row r="713" spans="1:5" ht="20.100000000000001" customHeight="1">
      <c r="A713" s="51" t="s">
        <v>550</v>
      </c>
      <c r="B713" s="52">
        <v>37</v>
      </c>
      <c r="C713" s="52">
        <v>37</v>
      </c>
      <c r="D713" s="52">
        <v>37</v>
      </c>
      <c r="E713" s="53"/>
    </row>
    <row r="714" spans="1:5" ht="20.100000000000001" customHeight="1">
      <c r="A714" s="51" t="s">
        <v>551</v>
      </c>
      <c r="B714" s="52">
        <v>0</v>
      </c>
      <c r="C714" s="52">
        <v>0</v>
      </c>
      <c r="D714" s="52">
        <v>233</v>
      </c>
      <c r="E714" s="53"/>
    </row>
    <row r="715" spans="1:5" ht="20.100000000000001" customHeight="1">
      <c r="A715" s="51" t="s">
        <v>552</v>
      </c>
      <c r="B715" s="52">
        <v>0</v>
      </c>
      <c r="C715" s="52">
        <v>0</v>
      </c>
      <c r="D715" s="52">
        <v>0</v>
      </c>
      <c r="E715" s="53"/>
    </row>
    <row r="716" spans="1:5" ht="20.100000000000001" customHeight="1">
      <c r="A716" s="51" t="s">
        <v>553</v>
      </c>
      <c r="B716" s="52">
        <f>SUM(B717:B718)</f>
        <v>0</v>
      </c>
      <c r="C716" s="52">
        <f>SUM(C717:C718)</f>
        <v>0</v>
      </c>
      <c r="D716" s="52">
        <f>SUM(D717:D718)</f>
        <v>0</v>
      </c>
      <c r="E716" s="53"/>
    </row>
    <row r="717" spans="1:5" ht="20.100000000000001" customHeight="1">
      <c r="A717" s="51" t="s">
        <v>554</v>
      </c>
      <c r="B717" s="52">
        <v>0</v>
      </c>
      <c r="C717" s="52">
        <v>0</v>
      </c>
      <c r="D717" s="52">
        <v>0</v>
      </c>
      <c r="E717" s="53"/>
    </row>
    <row r="718" spans="1:5" s="45" customFormat="1" ht="20.100000000000001" customHeight="1">
      <c r="A718" s="51" t="s">
        <v>555</v>
      </c>
      <c r="B718" s="52">
        <v>0</v>
      </c>
      <c r="C718" s="52">
        <v>0</v>
      </c>
      <c r="D718" s="52">
        <v>0</v>
      </c>
      <c r="E718" s="58"/>
    </row>
    <row r="719" spans="1:5" s="45" customFormat="1" ht="20.100000000000001" customHeight="1">
      <c r="A719" s="51" t="s">
        <v>556</v>
      </c>
      <c r="B719" s="52">
        <f>SUM(B720:B722)</f>
        <v>208</v>
      </c>
      <c r="C719" s="52">
        <f>SUM(C720:C722)</f>
        <v>208</v>
      </c>
      <c r="D719" s="52">
        <f>SUM(D720:D722)</f>
        <v>232</v>
      </c>
      <c r="E719" s="58"/>
    </row>
    <row r="720" spans="1:5" s="45" customFormat="1" ht="20.100000000000001" customHeight="1">
      <c r="A720" s="51" t="s">
        <v>557</v>
      </c>
      <c r="B720" s="52">
        <v>0</v>
      </c>
      <c r="C720" s="52">
        <v>0</v>
      </c>
      <c r="D720" s="52">
        <v>2</v>
      </c>
      <c r="E720" s="58"/>
    </row>
    <row r="721" spans="1:5" s="45" customFormat="1" ht="20.100000000000001" customHeight="1">
      <c r="A721" s="51" t="s">
        <v>558</v>
      </c>
      <c r="B721" s="52">
        <v>208</v>
      </c>
      <c r="C721" s="52">
        <v>208</v>
      </c>
      <c r="D721" s="52">
        <v>0</v>
      </c>
      <c r="E721" s="58"/>
    </row>
    <row r="722" spans="1:5" s="45" customFormat="1" ht="20.100000000000001" customHeight="1">
      <c r="A722" s="51" t="s">
        <v>559</v>
      </c>
      <c r="B722" s="52">
        <v>0</v>
      </c>
      <c r="C722" s="52">
        <v>0</v>
      </c>
      <c r="D722" s="52">
        <v>230</v>
      </c>
      <c r="E722" s="58"/>
    </row>
    <row r="723" spans="1:5" s="45" customFormat="1" ht="20.100000000000001" customHeight="1">
      <c r="A723" s="51" t="s">
        <v>560</v>
      </c>
      <c r="B723" s="52">
        <f>SUM(B724:B727)</f>
        <v>3231</v>
      </c>
      <c r="C723" s="52">
        <f>SUM(C724:C727)</f>
        <v>3231</v>
      </c>
      <c r="D723" s="52">
        <f>SUM(D724:D727)</f>
        <v>3167</v>
      </c>
      <c r="E723" s="58"/>
    </row>
    <row r="724" spans="1:5" s="45" customFormat="1" ht="20.100000000000001" customHeight="1">
      <c r="A724" s="51" t="s">
        <v>561</v>
      </c>
      <c r="B724" s="52">
        <v>1163</v>
      </c>
      <c r="C724" s="52">
        <v>1163</v>
      </c>
      <c r="D724" s="52">
        <v>909</v>
      </c>
      <c r="E724" s="58"/>
    </row>
    <row r="725" spans="1:5" s="45" customFormat="1" ht="20.100000000000001" customHeight="1">
      <c r="A725" s="51" t="s">
        <v>562</v>
      </c>
      <c r="B725" s="52">
        <v>2068</v>
      </c>
      <c r="C725" s="52">
        <v>2068</v>
      </c>
      <c r="D725" s="52">
        <v>2258</v>
      </c>
      <c r="E725" s="58"/>
    </row>
    <row r="726" spans="1:5" s="45" customFormat="1" ht="20.100000000000001" customHeight="1">
      <c r="A726" s="51" t="s">
        <v>563</v>
      </c>
      <c r="B726" s="52">
        <v>0</v>
      </c>
      <c r="C726" s="52">
        <v>0</v>
      </c>
      <c r="D726" s="52">
        <v>0</v>
      </c>
      <c r="E726" s="58"/>
    </row>
    <row r="727" spans="1:5" s="45" customFormat="1" ht="20.100000000000001" customHeight="1">
      <c r="A727" s="51" t="s">
        <v>564</v>
      </c>
      <c r="B727" s="52">
        <v>0</v>
      </c>
      <c r="C727" s="52">
        <v>0</v>
      </c>
      <c r="D727" s="52">
        <v>0</v>
      </c>
      <c r="E727" s="58"/>
    </row>
    <row r="728" spans="1:5" s="45" customFormat="1" ht="20.100000000000001" customHeight="1">
      <c r="A728" s="51" t="s">
        <v>565</v>
      </c>
      <c r="B728" s="52">
        <f>SUM(B729:B731)</f>
        <v>1773</v>
      </c>
      <c r="C728" s="52">
        <f>SUM(C729:C731)</f>
        <v>1773</v>
      </c>
      <c r="D728" s="52">
        <f>SUM(D729:D731)</f>
        <v>1771</v>
      </c>
      <c r="E728" s="58"/>
    </row>
    <row r="729" spans="1:5" s="45" customFormat="1" ht="20.100000000000001" customHeight="1">
      <c r="A729" s="51" t="s">
        <v>566</v>
      </c>
      <c r="B729" s="52">
        <v>0</v>
      </c>
      <c r="C729" s="52">
        <v>0</v>
      </c>
      <c r="D729" s="52">
        <v>0</v>
      </c>
      <c r="E729" s="58"/>
    </row>
    <row r="730" spans="1:5" s="45" customFormat="1" ht="20.100000000000001" customHeight="1">
      <c r="A730" s="51" t="s">
        <v>567</v>
      </c>
      <c r="B730" s="52">
        <v>1773</v>
      </c>
      <c r="C730" s="52">
        <v>1773</v>
      </c>
      <c r="D730" s="52">
        <v>1771</v>
      </c>
      <c r="E730" s="58"/>
    </row>
    <row r="731" spans="1:5" s="45" customFormat="1" ht="20.100000000000001" customHeight="1">
      <c r="A731" s="51" t="s">
        <v>568</v>
      </c>
      <c r="B731" s="52">
        <v>0</v>
      </c>
      <c r="C731" s="52">
        <v>0</v>
      </c>
      <c r="D731" s="52">
        <v>0</v>
      </c>
      <c r="E731" s="58"/>
    </row>
    <row r="732" spans="1:5" s="45" customFormat="1" ht="20.100000000000001" customHeight="1">
      <c r="A732" s="51" t="s">
        <v>569</v>
      </c>
      <c r="B732" s="52">
        <f>SUM(B733:B735)</f>
        <v>200</v>
      </c>
      <c r="C732" s="52">
        <f>SUM(C733:C735)</f>
        <v>395</v>
      </c>
      <c r="D732" s="52">
        <f>SUM(D733:D735)</f>
        <v>351</v>
      </c>
      <c r="E732" s="58"/>
    </row>
    <row r="733" spans="1:5" s="45" customFormat="1" ht="20.100000000000001" customHeight="1">
      <c r="A733" s="51" t="s">
        <v>570</v>
      </c>
      <c r="B733" s="52">
        <v>200</v>
      </c>
      <c r="C733" s="52">
        <v>395</v>
      </c>
      <c r="D733" s="52">
        <v>281</v>
      </c>
      <c r="E733" s="58"/>
    </row>
    <row r="734" spans="1:5" s="45" customFormat="1" ht="20.100000000000001" customHeight="1">
      <c r="A734" s="51" t="s">
        <v>571</v>
      </c>
      <c r="B734" s="52">
        <v>0</v>
      </c>
      <c r="C734" s="52">
        <v>0</v>
      </c>
      <c r="D734" s="52">
        <v>70</v>
      </c>
      <c r="E734" s="58"/>
    </row>
    <row r="735" spans="1:5" s="45" customFormat="1" ht="20.100000000000001" customHeight="1">
      <c r="A735" s="51" t="s">
        <v>572</v>
      </c>
      <c r="B735" s="52">
        <v>0</v>
      </c>
      <c r="C735" s="52">
        <v>0</v>
      </c>
      <c r="D735" s="52">
        <v>0</v>
      </c>
      <c r="E735" s="58"/>
    </row>
    <row r="736" spans="1:5" ht="20.100000000000001" customHeight="1">
      <c r="A736" s="51" t="s">
        <v>573</v>
      </c>
      <c r="B736" s="52">
        <f>SUM(B737:B738)</f>
        <v>50</v>
      </c>
      <c r="C736" s="52">
        <f>SUM(C737:C738)</f>
        <v>50</v>
      </c>
      <c r="D736" s="52">
        <f>SUM(D737:D738)</f>
        <v>0</v>
      </c>
      <c r="E736" s="53"/>
    </row>
    <row r="737" spans="1:5" ht="20.100000000000001" customHeight="1">
      <c r="A737" s="51" t="s">
        <v>574</v>
      </c>
      <c r="B737" s="52">
        <v>50</v>
      </c>
      <c r="C737" s="52">
        <v>50</v>
      </c>
      <c r="D737" s="52">
        <v>0</v>
      </c>
      <c r="E737" s="53"/>
    </row>
    <row r="738" spans="1:5" ht="20.100000000000001" customHeight="1">
      <c r="A738" s="51" t="s">
        <v>575</v>
      </c>
      <c r="B738" s="52">
        <v>0</v>
      </c>
      <c r="C738" s="52">
        <v>0</v>
      </c>
      <c r="D738" s="52">
        <v>0</v>
      </c>
      <c r="E738" s="53"/>
    </row>
    <row r="739" spans="1:5" ht="20.100000000000001" customHeight="1">
      <c r="A739" s="51" t="s">
        <v>576</v>
      </c>
      <c r="B739" s="52">
        <f>SUM(B740:B747)</f>
        <v>273</v>
      </c>
      <c r="C739" s="52">
        <f>SUM(C740:C747)</f>
        <v>760</v>
      </c>
      <c r="D739" s="52">
        <f>SUM(D740:D747)</f>
        <v>706</v>
      </c>
      <c r="E739" s="53"/>
    </row>
    <row r="740" spans="1:5" ht="20.100000000000001" customHeight="1">
      <c r="A740" s="51" t="s">
        <v>40</v>
      </c>
      <c r="B740" s="52">
        <v>60</v>
      </c>
      <c r="C740" s="52">
        <v>547</v>
      </c>
      <c r="D740" s="52">
        <v>69</v>
      </c>
      <c r="E740" s="53"/>
    </row>
    <row r="741" spans="1:5" ht="20.100000000000001" customHeight="1">
      <c r="A741" s="51" t="s">
        <v>41</v>
      </c>
      <c r="B741" s="52">
        <v>0</v>
      </c>
      <c r="C741" s="52">
        <v>0</v>
      </c>
      <c r="D741" s="52">
        <v>0</v>
      </c>
      <c r="E741" s="53"/>
    </row>
    <row r="742" spans="1:5" ht="20.100000000000001" customHeight="1">
      <c r="A742" s="51" t="s">
        <v>42</v>
      </c>
      <c r="B742" s="52">
        <v>0</v>
      </c>
      <c r="C742" s="52">
        <v>0</v>
      </c>
      <c r="D742" s="52">
        <v>0</v>
      </c>
      <c r="E742" s="53"/>
    </row>
    <row r="743" spans="1:5" ht="20.100000000000001" customHeight="1">
      <c r="A743" s="51" t="s">
        <v>81</v>
      </c>
      <c r="B743" s="52">
        <v>0</v>
      </c>
      <c r="C743" s="52">
        <v>0</v>
      </c>
      <c r="D743" s="52">
        <v>0</v>
      </c>
      <c r="E743" s="53"/>
    </row>
    <row r="744" spans="1:5" ht="20.100000000000001" customHeight="1">
      <c r="A744" s="51" t="s">
        <v>577</v>
      </c>
      <c r="B744" s="52">
        <v>0</v>
      </c>
      <c r="C744" s="52">
        <v>0</v>
      </c>
      <c r="D744" s="52">
        <v>0</v>
      </c>
      <c r="E744" s="53"/>
    </row>
    <row r="745" spans="1:5" ht="20.100000000000001" customHeight="1">
      <c r="A745" s="51" t="s">
        <v>578</v>
      </c>
      <c r="B745" s="52">
        <v>0</v>
      </c>
      <c r="C745" s="52">
        <v>0</v>
      </c>
      <c r="D745" s="52">
        <v>35</v>
      </c>
      <c r="E745" s="53"/>
    </row>
    <row r="746" spans="1:5" ht="20.100000000000001" customHeight="1">
      <c r="A746" s="51" t="s">
        <v>49</v>
      </c>
      <c r="B746" s="52">
        <v>213</v>
      </c>
      <c r="C746" s="52">
        <v>213</v>
      </c>
      <c r="D746" s="52">
        <v>205</v>
      </c>
      <c r="E746" s="53"/>
    </row>
    <row r="747" spans="1:5" ht="20.100000000000001" customHeight="1">
      <c r="A747" s="51" t="s">
        <v>579</v>
      </c>
      <c r="B747" s="52">
        <v>0</v>
      </c>
      <c r="C747" s="52">
        <v>0</v>
      </c>
      <c r="D747" s="52">
        <v>397</v>
      </c>
      <c r="E747" s="53"/>
    </row>
    <row r="748" spans="1:5" ht="20.100000000000001" customHeight="1">
      <c r="A748" s="51" t="s">
        <v>580</v>
      </c>
      <c r="B748" s="52">
        <f>B749</f>
        <v>0</v>
      </c>
      <c r="C748" s="52">
        <f>C749</f>
        <v>0</v>
      </c>
      <c r="D748" s="52">
        <f>D749</f>
        <v>0</v>
      </c>
      <c r="E748" s="53"/>
    </row>
    <row r="749" spans="1:5" ht="20.100000000000001" customHeight="1">
      <c r="A749" s="51" t="s">
        <v>581</v>
      </c>
      <c r="B749" s="52">
        <v>0</v>
      </c>
      <c r="C749" s="52">
        <v>0</v>
      </c>
      <c r="D749" s="52">
        <v>0</v>
      </c>
      <c r="E749" s="53"/>
    </row>
    <row r="750" spans="1:5" ht="20.100000000000001" customHeight="1">
      <c r="A750" s="51" t="s">
        <v>582</v>
      </c>
      <c r="B750" s="52">
        <f>B751</f>
        <v>0</v>
      </c>
      <c r="C750" s="52">
        <f>C751</f>
        <v>0</v>
      </c>
      <c r="D750" s="52">
        <f>D751</f>
        <v>0</v>
      </c>
      <c r="E750" s="53"/>
    </row>
    <row r="751" spans="1:5" ht="20.100000000000001" customHeight="1">
      <c r="A751" s="51" t="s">
        <v>583</v>
      </c>
      <c r="B751" s="52">
        <v>0</v>
      </c>
      <c r="C751" s="52">
        <v>0</v>
      </c>
      <c r="D751" s="52">
        <v>0</v>
      </c>
      <c r="E751" s="53"/>
    </row>
    <row r="752" spans="1:5" ht="20.100000000000001" customHeight="1">
      <c r="A752" s="51" t="s">
        <v>584</v>
      </c>
      <c r="B752" s="52">
        <f>SUM(B753,B763,B767,B775,B781,B788,B794,B797,B800,B802,B804,B810,B812,B814,B829)</f>
        <v>3713</v>
      </c>
      <c r="C752" s="52">
        <f>SUM(C753,C763,C767,C775,C781,C788,C794,C797,C800,C802,C804,C810,C812,C814,C829)</f>
        <v>5355</v>
      </c>
      <c r="D752" s="52">
        <f>SUM(D753,D763,D767,D775,D781,D788,D794,D797,D800,D802,D804,D810,D812,D814,D829)</f>
        <v>3645</v>
      </c>
      <c r="E752" s="53"/>
    </row>
    <row r="753" spans="1:5" ht="20.100000000000001" customHeight="1">
      <c r="A753" s="51" t="s">
        <v>585</v>
      </c>
      <c r="B753" s="52">
        <f>SUM(B754:B762)</f>
        <v>588</v>
      </c>
      <c r="C753" s="52">
        <f>SUM(C754:C762)</f>
        <v>588</v>
      </c>
      <c r="D753" s="52">
        <f>SUM(D754:D762)</f>
        <v>532</v>
      </c>
      <c r="E753" s="53"/>
    </row>
    <row r="754" spans="1:5" ht="20.100000000000001" customHeight="1">
      <c r="A754" s="51" t="s">
        <v>40</v>
      </c>
      <c r="B754" s="52">
        <v>335</v>
      </c>
      <c r="C754" s="52">
        <v>335</v>
      </c>
      <c r="D754" s="52">
        <v>441</v>
      </c>
      <c r="E754" s="53"/>
    </row>
    <row r="755" spans="1:5" ht="20.100000000000001" customHeight="1">
      <c r="A755" s="51" t="s">
        <v>41</v>
      </c>
      <c r="B755" s="52">
        <v>0</v>
      </c>
      <c r="C755" s="52">
        <v>0</v>
      </c>
      <c r="D755" s="52">
        <v>66</v>
      </c>
      <c r="E755" s="53"/>
    </row>
    <row r="756" spans="1:5" ht="20.100000000000001" customHeight="1">
      <c r="A756" s="51" t="s">
        <v>42</v>
      </c>
      <c r="B756" s="52">
        <v>0</v>
      </c>
      <c r="C756" s="52">
        <v>0</v>
      </c>
      <c r="D756" s="52">
        <v>0</v>
      </c>
      <c r="E756" s="53"/>
    </row>
    <row r="757" spans="1:5" ht="20.100000000000001" customHeight="1">
      <c r="A757" s="51" t="s">
        <v>586</v>
      </c>
      <c r="B757" s="52">
        <v>0</v>
      </c>
      <c r="C757" s="52">
        <v>0</v>
      </c>
      <c r="D757" s="52">
        <v>0</v>
      </c>
      <c r="E757" s="53"/>
    </row>
    <row r="758" spans="1:5" ht="20.100000000000001" customHeight="1">
      <c r="A758" s="51" t="s">
        <v>587</v>
      </c>
      <c r="B758" s="52">
        <v>0</v>
      </c>
      <c r="C758" s="52">
        <v>0</v>
      </c>
      <c r="D758" s="52">
        <v>0</v>
      </c>
      <c r="E758" s="53"/>
    </row>
    <row r="759" spans="1:5" ht="20.100000000000001" customHeight="1">
      <c r="A759" s="51" t="s">
        <v>588</v>
      </c>
      <c r="B759" s="52">
        <v>0</v>
      </c>
      <c r="C759" s="52">
        <v>0</v>
      </c>
      <c r="D759" s="52">
        <v>0</v>
      </c>
      <c r="E759" s="53"/>
    </row>
    <row r="760" spans="1:5" ht="20.100000000000001" customHeight="1">
      <c r="A760" s="51" t="s">
        <v>589</v>
      </c>
      <c r="B760" s="52">
        <v>0</v>
      </c>
      <c r="C760" s="52">
        <v>0</v>
      </c>
      <c r="D760" s="52">
        <v>0</v>
      </c>
      <c r="E760" s="53"/>
    </row>
    <row r="761" spans="1:5" ht="20.100000000000001" customHeight="1">
      <c r="A761" s="51" t="s">
        <v>590</v>
      </c>
      <c r="B761" s="52">
        <v>0</v>
      </c>
      <c r="C761" s="52">
        <v>0</v>
      </c>
      <c r="D761" s="52">
        <v>0</v>
      </c>
      <c r="E761" s="53"/>
    </row>
    <row r="762" spans="1:5" ht="20.100000000000001" customHeight="1">
      <c r="A762" s="51" t="s">
        <v>591</v>
      </c>
      <c r="B762" s="52">
        <v>253</v>
      </c>
      <c r="C762" s="52">
        <v>253</v>
      </c>
      <c r="D762" s="52">
        <v>25</v>
      </c>
      <c r="E762" s="53"/>
    </row>
    <row r="763" spans="1:5" ht="20.100000000000001" customHeight="1">
      <c r="A763" s="51" t="s">
        <v>592</v>
      </c>
      <c r="B763" s="52">
        <f>SUM(B764:B766)</f>
        <v>0</v>
      </c>
      <c r="C763" s="52">
        <f>SUM(C764:C766)</f>
        <v>0</v>
      </c>
      <c r="D763" s="52">
        <f>SUM(D764:D766)</f>
        <v>0</v>
      </c>
      <c r="E763" s="53"/>
    </row>
    <row r="764" spans="1:5" ht="20.100000000000001" customHeight="1">
      <c r="A764" s="51" t="s">
        <v>593</v>
      </c>
      <c r="B764" s="52">
        <v>0</v>
      </c>
      <c r="C764" s="52">
        <v>0</v>
      </c>
      <c r="D764" s="52">
        <v>0</v>
      </c>
      <c r="E764" s="53"/>
    </row>
    <row r="765" spans="1:5" ht="20.100000000000001" customHeight="1">
      <c r="A765" s="51" t="s">
        <v>594</v>
      </c>
      <c r="B765" s="52">
        <v>0</v>
      </c>
      <c r="C765" s="52">
        <v>0</v>
      </c>
      <c r="D765" s="52">
        <v>0</v>
      </c>
      <c r="E765" s="53"/>
    </row>
    <row r="766" spans="1:5" ht="20.100000000000001" customHeight="1">
      <c r="A766" s="51" t="s">
        <v>595</v>
      </c>
      <c r="B766" s="52">
        <v>0</v>
      </c>
      <c r="C766" s="52">
        <v>0</v>
      </c>
      <c r="D766" s="52">
        <v>0</v>
      </c>
      <c r="E766" s="53"/>
    </row>
    <row r="767" spans="1:5" ht="20.100000000000001" customHeight="1">
      <c r="A767" s="51" t="s">
        <v>596</v>
      </c>
      <c r="B767" s="52">
        <f>SUM(B768:B774)</f>
        <v>3098</v>
      </c>
      <c r="C767" s="52">
        <f>SUM(C768:C774)</f>
        <v>2198</v>
      </c>
      <c r="D767" s="52">
        <f>SUM(D768:D774)</f>
        <v>557</v>
      </c>
      <c r="E767" s="53"/>
    </row>
    <row r="768" spans="1:5" ht="20.100000000000001" customHeight="1">
      <c r="A768" s="51" t="s">
        <v>597</v>
      </c>
      <c r="B768" s="52">
        <v>3098</v>
      </c>
      <c r="C768" s="52">
        <v>2198</v>
      </c>
      <c r="D768" s="52">
        <v>110</v>
      </c>
      <c r="E768" s="53"/>
    </row>
    <row r="769" spans="1:5" ht="20.100000000000001" customHeight="1">
      <c r="A769" s="51" t="s">
        <v>598</v>
      </c>
      <c r="B769" s="52">
        <v>0</v>
      </c>
      <c r="C769" s="52">
        <v>0</v>
      </c>
      <c r="D769" s="52">
        <v>41</v>
      </c>
      <c r="E769" s="53"/>
    </row>
    <row r="770" spans="1:5" ht="20.100000000000001" customHeight="1">
      <c r="A770" s="51" t="s">
        <v>599</v>
      </c>
      <c r="B770" s="52">
        <v>0</v>
      </c>
      <c r="C770" s="52">
        <v>0</v>
      </c>
      <c r="D770" s="52">
        <v>0</v>
      </c>
      <c r="E770" s="53"/>
    </row>
    <row r="771" spans="1:5" ht="20.100000000000001" customHeight="1">
      <c r="A771" s="51" t="s">
        <v>600</v>
      </c>
      <c r="B771" s="52">
        <v>0</v>
      </c>
      <c r="C771" s="52">
        <v>0</v>
      </c>
      <c r="D771" s="52">
        <v>0</v>
      </c>
      <c r="E771" s="53"/>
    </row>
    <row r="772" spans="1:5" ht="20.100000000000001" customHeight="1">
      <c r="A772" s="51" t="s">
        <v>601</v>
      </c>
      <c r="B772" s="52">
        <v>0</v>
      </c>
      <c r="C772" s="52">
        <v>0</v>
      </c>
      <c r="D772" s="52">
        <v>0</v>
      </c>
      <c r="E772" s="53"/>
    </row>
    <row r="773" spans="1:5" ht="20.100000000000001" customHeight="1">
      <c r="A773" s="51" t="s">
        <v>602</v>
      </c>
      <c r="B773" s="52">
        <v>0</v>
      </c>
      <c r="C773" s="52">
        <v>0</v>
      </c>
      <c r="D773" s="52">
        <v>0</v>
      </c>
      <c r="E773" s="53"/>
    </row>
    <row r="774" spans="1:5" ht="20.100000000000001" customHeight="1">
      <c r="A774" s="51" t="s">
        <v>603</v>
      </c>
      <c r="B774" s="52">
        <v>0</v>
      </c>
      <c r="C774" s="52">
        <v>0</v>
      </c>
      <c r="D774" s="52">
        <v>406</v>
      </c>
      <c r="E774" s="53"/>
    </row>
    <row r="775" spans="1:5" ht="20.100000000000001" customHeight="1">
      <c r="A775" s="51" t="s">
        <v>604</v>
      </c>
      <c r="B775" s="52">
        <f>SUM(B776:B780)</f>
        <v>27</v>
      </c>
      <c r="C775" s="52">
        <f>SUM(C776:C780)</f>
        <v>2569</v>
      </c>
      <c r="D775" s="52">
        <f>SUM(D776:D780)</f>
        <v>2556</v>
      </c>
      <c r="E775" s="53"/>
    </row>
    <row r="776" spans="1:5" ht="20.100000000000001" customHeight="1">
      <c r="A776" s="51" t="s">
        <v>605</v>
      </c>
      <c r="B776" s="52">
        <v>27</v>
      </c>
      <c r="C776" s="52">
        <v>27</v>
      </c>
      <c r="D776" s="52">
        <v>14</v>
      </c>
      <c r="E776" s="53"/>
    </row>
    <row r="777" spans="1:5" ht="20.100000000000001" customHeight="1">
      <c r="A777" s="51" t="s">
        <v>606</v>
      </c>
      <c r="B777" s="52">
        <v>0</v>
      </c>
      <c r="C777" s="52">
        <v>2542</v>
      </c>
      <c r="D777" s="52">
        <v>2542</v>
      </c>
      <c r="E777" s="53"/>
    </row>
    <row r="778" spans="1:5" ht="20.100000000000001" customHeight="1">
      <c r="A778" s="51" t="s">
        <v>607</v>
      </c>
      <c r="B778" s="52">
        <v>0</v>
      </c>
      <c r="C778" s="52">
        <v>0</v>
      </c>
      <c r="D778" s="52">
        <v>0</v>
      </c>
      <c r="E778" s="53"/>
    </row>
    <row r="779" spans="1:5" ht="20.100000000000001" customHeight="1">
      <c r="A779" s="51" t="s">
        <v>608</v>
      </c>
      <c r="B779" s="52">
        <v>0</v>
      </c>
      <c r="C779" s="52">
        <v>0</v>
      </c>
      <c r="D779" s="52">
        <v>0</v>
      </c>
      <c r="E779" s="53"/>
    </row>
    <row r="780" spans="1:5" ht="20.100000000000001" customHeight="1">
      <c r="A780" s="51" t="s">
        <v>609</v>
      </c>
      <c r="B780" s="52">
        <v>0</v>
      </c>
      <c r="C780" s="52">
        <v>0</v>
      </c>
      <c r="D780" s="52">
        <v>0</v>
      </c>
      <c r="E780" s="53"/>
    </row>
    <row r="781" spans="1:5" ht="20.100000000000001" customHeight="1">
      <c r="A781" s="51" t="s">
        <v>610</v>
      </c>
      <c r="B781" s="52">
        <f>SUM(B782:B787)</f>
        <v>0</v>
      </c>
      <c r="C781" s="52">
        <f>SUM(C782:C787)</f>
        <v>0</v>
      </c>
      <c r="D781" s="52">
        <f>SUM(D782:D787)</f>
        <v>0</v>
      </c>
      <c r="E781" s="53"/>
    </row>
    <row r="782" spans="1:5" ht="20.100000000000001" customHeight="1">
      <c r="A782" s="51" t="s">
        <v>611</v>
      </c>
      <c r="B782" s="52">
        <v>0</v>
      </c>
      <c r="C782" s="52">
        <v>0</v>
      </c>
      <c r="D782" s="52">
        <v>0</v>
      </c>
      <c r="E782" s="53"/>
    </row>
    <row r="783" spans="1:5" ht="20.100000000000001" customHeight="1">
      <c r="A783" s="51" t="s">
        <v>612</v>
      </c>
      <c r="B783" s="52">
        <v>0</v>
      </c>
      <c r="C783" s="52">
        <v>0</v>
      </c>
      <c r="D783" s="52">
        <v>0</v>
      </c>
      <c r="E783" s="53"/>
    </row>
    <row r="784" spans="1:5" ht="20.100000000000001" customHeight="1">
      <c r="A784" s="51" t="s">
        <v>613</v>
      </c>
      <c r="B784" s="52">
        <v>0</v>
      </c>
      <c r="C784" s="52">
        <v>0</v>
      </c>
      <c r="D784" s="52">
        <v>0</v>
      </c>
      <c r="E784" s="53"/>
    </row>
    <row r="785" spans="1:5" ht="20.100000000000001" customHeight="1">
      <c r="A785" s="51" t="s">
        <v>614</v>
      </c>
      <c r="B785" s="52">
        <v>0</v>
      </c>
      <c r="C785" s="52">
        <v>0</v>
      </c>
      <c r="D785" s="52">
        <v>0</v>
      </c>
      <c r="E785" s="53"/>
    </row>
    <row r="786" spans="1:5" ht="20.100000000000001" customHeight="1">
      <c r="A786" s="51" t="s">
        <v>615</v>
      </c>
      <c r="B786" s="52">
        <v>0</v>
      </c>
      <c r="C786" s="52">
        <v>0</v>
      </c>
      <c r="D786" s="52">
        <v>0</v>
      </c>
      <c r="E786" s="53"/>
    </row>
    <row r="787" spans="1:5" ht="20.100000000000001" customHeight="1">
      <c r="A787" s="51" t="s">
        <v>616</v>
      </c>
      <c r="B787" s="52">
        <v>0</v>
      </c>
      <c r="C787" s="52">
        <v>0</v>
      </c>
      <c r="D787" s="52">
        <v>0</v>
      </c>
      <c r="E787" s="53"/>
    </row>
    <row r="788" spans="1:5" ht="20.100000000000001" customHeight="1">
      <c r="A788" s="51" t="s">
        <v>617</v>
      </c>
      <c r="B788" s="52">
        <f>SUM(B789:B793)</f>
        <v>0</v>
      </c>
      <c r="C788" s="52">
        <f>SUM(C789:C793)</f>
        <v>0</v>
      </c>
      <c r="D788" s="52">
        <f>SUM(D789:D793)</f>
        <v>0</v>
      </c>
      <c r="E788" s="53"/>
    </row>
    <row r="789" spans="1:5" ht="20.100000000000001" customHeight="1">
      <c r="A789" s="51" t="s">
        <v>618</v>
      </c>
      <c r="B789" s="52">
        <v>0</v>
      </c>
      <c r="C789" s="52">
        <v>0</v>
      </c>
      <c r="D789" s="52">
        <v>0</v>
      </c>
      <c r="E789" s="53"/>
    </row>
    <row r="790" spans="1:5" ht="20.100000000000001" customHeight="1">
      <c r="A790" s="51" t="s">
        <v>619</v>
      </c>
      <c r="B790" s="52">
        <v>0</v>
      </c>
      <c r="C790" s="52">
        <v>0</v>
      </c>
      <c r="D790" s="52">
        <v>0</v>
      </c>
      <c r="E790" s="53"/>
    </row>
    <row r="791" spans="1:5" ht="20.100000000000001" customHeight="1">
      <c r="A791" s="51" t="s">
        <v>620</v>
      </c>
      <c r="B791" s="52">
        <v>0</v>
      </c>
      <c r="C791" s="52">
        <v>0</v>
      </c>
      <c r="D791" s="52">
        <v>0</v>
      </c>
      <c r="E791" s="53"/>
    </row>
    <row r="792" spans="1:5" ht="20.100000000000001" customHeight="1">
      <c r="A792" s="51" t="s">
        <v>621</v>
      </c>
      <c r="B792" s="52">
        <v>0</v>
      </c>
      <c r="C792" s="52">
        <v>0</v>
      </c>
      <c r="D792" s="52">
        <v>0</v>
      </c>
      <c r="E792" s="53"/>
    </row>
    <row r="793" spans="1:5" ht="20.100000000000001" customHeight="1">
      <c r="A793" s="51" t="s">
        <v>622</v>
      </c>
      <c r="B793" s="52">
        <v>0</v>
      </c>
      <c r="C793" s="52">
        <v>0</v>
      </c>
      <c r="D793" s="52">
        <v>0</v>
      </c>
      <c r="E793" s="53"/>
    </row>
    <row r="794" spans="1:5" ht="20.100000000000001" customHeight="1">
      <c r="A794" s="51" t="s">
        <v>623</v>
      </c>
      <c r="B794" s="52">
        <f>SUM(B795:B796)</f>
        <v>0</v>
      </c>
      <c r="C794" s="52">
        <f>SUM(C795:C796)</f>
        <v>0</v>
      </c>
      <c r="D794" s="52">
        <f>SUM(D795:D796)</f>
        <v>0</v>
      </c>
      <c r="E794" s="53"/>
    </row>
    <row r="795" spans="1:5" ht="20.100000000000001" customHeight="1">
      <c r="A795" s="51" t="s">
        <v>624</v>
      </c>
      <c r="B795" s="52">
        <v>0</v>
      </c>
      <c r="C795" s="52">
        <v>0</v>
      </c>
      <c r="D795" s="52">
        <v>0</v>
      </c>
      <c r="E795" s="53"/>
    </row>
    <row r="796" spans="1:5" ht="20.100000000000001" customHeight="1">
      <c r="A796" s="51" t="s">
        <v>625</v>
      </c>
      <c r="B796" s="52">
        <v>0</v>
      </c>
      <c r="C796" s="52">
        <v>0</v>
      </c>
      <c r="D796" s="52">
        <v>0</v>
      </c>
      <c r="E796" s="53"/>
    </row>
    <row r="797" spans="1:5" ht="20.100000000000001" customHeight="1">
      <c r="A797" s="51" t="s">
        <v>626</v>
      </c>
      <c r="B797" s="52">
        <f>SUM(B798:B799)</f>
        <v>0</v>
      </c>
      <c r="C797" s="52">
        <f>SUM(C798:C799)</f>
        <v>0</v>
      </c>
      <c r="D797" s="52">
        <f>SUM(D798:D799)</f>
        <v>0</v>
      </c>
      <c r="E797" s="53"/>
    </row>
    <row r="798" spans="1:5" ht="20.100000000000001" customHeight="1">
      <c r="A798" s="51" t="s">
        <v>627</v>
      </c>
      <c r="B798" s="52">
        <v>0</v>
      </c>
      <c r="C798" s="52">
        <v>0</v>
      </c>
      <c r="D798" s="52">
        <v>0</v>
      </c>
      <c r="E798" s="53"/>
    </row>
    <row r="799" spans="1:5" ht="20.100000000000001" customHeight="1">
      <c r="A799" s="51" t="s">
        <v>628</v>
      </c>
      <c r="B799" s="52">
        <v>0</v>
      </c>
      <c r="C799" s="52">
        <v>0</v>
      </c>
      <c r="D799" s="52">
        <v>0</v>
      </c>
      <c r="E799" s="53"/>
    </row>
    <row r="800" spans="1:5" ht="20.100000000000001" customHeight="1">
      <c r="A800" s="51" t="s">
        <v>629</v>
      </c>
      <c r="B800" s="52">
        <f>B801</f>
        <v>0</v>
      </c>
      <c r="C800" s="52">
        <f>C801</f>
        <v>0</v>
      </c>
      <c r="D800" s="52">
        <f>D801</f>
        <v>0</v>
      </c>
      <c r="E800" s="53"/>
    </row>
    <row r="801" spans="1:5" ht="20.100000000000001" customHeight="1">
      <c r="A801" s="51" t="s">
        <v>630</v>
      </c>
      <c r="B801" s="52">
        <v>0</v>
      </c>
      <c r="C801" s="52">
        <v>0</v>
      </c>
      <c r="D801" s="52">
        <v>0</v>
      </c>
      <c r="E801" s="53"/>
    </row>
    <row r="802" spans="1:5" ht="20.100000000000001" customHeight="1">
      <c r="A802" s="51" t="s">
        <v>631</v>
      </c>
      <c r="B802" s="52">
        <f>B803</f>
        <v>0</v>
      </c>
      <c r="C802" s="52">
        <f>C803</f>
        <v>0</v>
      </c>
      <c r="D802" s="52">
        <f>D803</f>
        <v>0</v>
      </c>
      <c r="E802" s="53"/>
    </row>
    <row r="803" spans="1:5" ht="20.100000000000001" customHeight="1">
      <c r="A803" s="51" t="s">
        <v>632</v>
      </c>
      <c r="B803" s="52">
        <v>0</v>
      </c>
      <c r="C803" s="52">
        <v>0</v>
      </c>
      <c r="D803" s="52">
        <v>0</v>
      </c>
      <c r="E803" s="53"/>
    </row>
    <row r="804" spans="1:5" ht="20.100000000000001" customHeight="1">
      <c r="A804" s="51" t="s">
        <v>633</v>
      </c>
      <c r="B804" s="52">
        <f>SUM(B805:B809)</f>
        <v>0</v>
      </c>
      <c r="C804" s="52">
        <f>SUM(C805:C809)</f>
        <v>0</v>
      </c>
      <c r="D804" s="52">
        <f>SUM(D805:D809)</f>
        <v>0</v>
      </c>
      <c r="E804" s="53"/>
    </row>
    <row r="805" spans="1:5" ht="20.100000000000001" customHeight="1">
      <c r="A805" s="51" t="s">
        <v>634</v>
      </c>
      <c r="B805" s="52">
        <v>0</v>
      </c>
      <c r="C805" s="52">
        <v>0</v>
      </c>
      <c r="D805" s="52">
        <v>0</v>
      </c>
      <c r="E805" s="53"/>
    </row>
    <row r="806" spans="1:5" ht="20.100000000000001" customHeight="1">
      <c r="A806" s="51" t="s">
        <v>635</v>
      </c>
      <c r="B806" s="52">
        <v>0</v>
      </c>
      <c r="C806" s="52">
        <v>0</v>
      </c>
      <c r="D806" s="52">
        <v>0</v>
      </c>
      <c r="E806" s="53"/>
    </row>
    <row r="807" spans="1:5" ht="20.100000000000001" customHeight="1">
      <c r="A807" s="51" t="s">
        <v>636</v>
      </c>
      <c r="B807" s="52">
        <v>0</v>
      </c>
      <c r="C807" s="52">
        <v>0</v>
      </c>
      <c r="D807" s="52">
        <v>0</v>
      </c>
      <c r="E807" s="53"/>
    </row>
    <row r="808" spans="1:5" ht="20.100000000000001" customHeight="1">
      <c r="A808" s="51" t="s">
        <v>637</v>
      </c>
      <c r="B808" s="52">
        <v>0</v>
      </c>
      <c r="C808" s="52">
        <v>0</v>
      </c>
      <c r="D808" s="52">
        <v>0</v>
      </c>
      <c r="E808" s="53"/>
    </row>
    <row r="809" spans="1:5" ht="20.100000000000001" customHeight="1">
      <c r="A809" s="51" t="s">
        <v>638</v>
      </c>
      <c r="B809" s="52">
        <v>0</v>
      </c>
      <c r="C809" s="52">
        <v>0</v>
      </c>
      <c r="D809" s="52">
        <v>0</v>
      </c>
      <c r="E809" s="53"/>
    </row>
    <row r="810" spans="1:5" ht="20.100000000000001" customHeight="1">
      <c r="A810" s="51" t="s">
        <v>639</v>
      </c>
      <c r="B810" s="52">
        <f>B811</f>
        <v>0</v>
      </c>
      <c r="C810" s="52">
        <f>C811</f>
        <v>0</v>
      </c>
      <c r="D810" s="52">
        <f>D811</f>
        <v>0</v>
      </c>
      <c r="E810" s="53"/>
    </row>
    <row r="811" spans="1:5" ht="20.100000000000001" customHeight="1">
      <c r="A811" s="51" t="s">
        <v>640</v>
      </c>
      <c r="B811" s="52">
        <v>0</v>
      </c>
      <c r="C811" s="52">
        <v>0</v>
      </c>
      <c r="D811" s="52">
        <v>0</v>
      </c>
      <c r="E811" s="53"/>
    </row>
    <row r="812" spans="1:5" ht="20.100000000000001" customHeight="1">
      <c r="A812" s="51" t="s">
        <v>641</v>
      </c>
      <c r="B812" s="52">
        <f>B813</f>
        <v>0</v>
      </c>
      <c r="C812" s="52">
        <f>C813</f>
        <v>0</v>
      </c>
      <c r="D812" s="52">
        <f>D813</f>
        <v>0</v>
      </c>
      <c r="E812" s="53"/>
    </row>
    <row r="813" spans="1:5" ht="20.100000000000001" customHeight="1">
      <c r="A813" s="51" t="s">
        <v>642</v>
      </c>
      <c r="B813" s="52">
        <v>0</v>
      </c>
      <c r="C813" s="52">
        <v>0</v>
      </c>
      <c r="D813" s="52">
        <v>0</v>
      </c>
      <c r="E813" s="53"/>
    </row>
    <row r="814" spans="1:5" ht="20.100000000000001" customHeight="1">
      <c r="A814" s="51" t="s">
        <v>643</v>
      </c>
      <c r="B814" s="52">
        <f>SUM(B815:B828)</f>
        <v>0</v>
      </c>
      <c r="C814" s="52">
        <f>SUM(C815:C828)</f>
        <v>0</v>
      </c>
      <c r="D814" s="52">
        <f>SUM(D815:D828)</f>
        <v>0</v>
      </c>
      <c r="E814" s="53"/>
    </row>
    <row r="815" spans="1:5" ht="20.100000000000001" customHeight="1">
      <c r="A815" s="51" t="s">
        <v>40</v>
      </c>
      <c r="B815" s="52">
        <v>0</v>
      </c>
      <c r="C815" s="52">
        <v>0</v>
      </c>
      <c r="D815" s="52">
        <v>0</v>
      </c>
      <c r="E815" s="53"/>
    </row>
    <row r="816" spans="1:5" ht="20.100000000000001" customHeight="1">
      <c r="A816" s="51" t="s">
        <v>41</v>
      </c>
      <c r="B816" s="52">
        <v>0</v>
      </c>
      <c r="C816" s="52">
        <v>0</v>
      </c>
      <c r="D816" s="52">
        <v>0</v>
      </c>
      <c r="E816" s="53"/>
    </row>
    <row r="817" spans="1:5" ht="20.100000000000001" customHeight="1">
      <c r="A817" s="51" t="s">
        <v>42</v>
      </c>
      <c r="B817" s="52">
        <v>0</v>
      </c>
      <c r="C817" s="52">
        <v>0</v>
      </c>
      <c r="D817" s="52">
        <v>0</v>
      </c>
      <c r="E817" s="53"/>
    </row>
    <row r="818" spans="1:5" ht="20.100000000000001" customHeight="1">
      <c r="A818" s="51" t="s">
        <v>644</v>
      </c>
      <c r="B818" s="52">
        <v>0</v>
      </c>
      <c r="C818" s="52">
        <v>0</v>
      </c>
      <c r="D818" s="52">
        <v>0</v>
      </c>
      <c r="E818" s="53"/>
    </row>
    <row r="819" spans="1:5" ht="20.100000000000001" customHeight="1">
      <c r="A819" s="51" t="s">
        <v>645</v>
      </c>
      <c r="B819" s="52">
        <v>0</v>
      </c>
      <c r="C819" s="52">
        <v>0</v>
      </c>
      <c r="D819" s="52">
        <v>0</v>
      </c>
      <c r="E819" s="53"/>
    </row>
    <row r="820" spans="1:5" ht="20.100000000000001" customHeight="1">
      <c r="A820" s="51" t="s">
        <v>646</v>
      </c>
      <c r="B820" s="52">
        <v>0</v>
      </c>
      <c r="C820" s="52">
        <v>0</v>
      </c>
      <c r="D820" s="52">
        <v>0</v>
      </c>
      <c r="E820" s="53"/>
    </row>
    <row r="821" spans="1:5" ht="20.100000000000001" customHeight="1">
      <c r="A821" s="51" t="s">
        <v>647</v>
      </c>
      <c r="B821" s="52">
        <v>0</v>
      </c>
      <c r="C821" s="52">
        <v>0</v>
      </c>
      <c r="D821" s="52">
        <v>0</v>
      </c>
      <c r="E821" s="53"/>
    </row>
    <row r="822" spans="1:5" ht="20.100000000000001" customHeight="1">
      <c r="A822" s="51" t="s">
        <v>648</v>
      </c>
      <c r="B822" s="52">
        <v>0</v>
      </c>
      <c r="C822" s="52">
        <v>0</v>
      </c>
      <c r="D822" s="52">
        <v>0</v>
      </c>
      <c r="E822" s="53"/>
    </row>
    <row r="823" spans="1:5" ht="20.100000000000001" customHeight="1">
      <c r="A823" s="51" t="s">
        <v>649</v>
      </c>
      <c r="B823" s="52">
        <v>0</v>
      </c>
      <c r="C823" s="52">
        <v>0</v>
      </c>
      <c r="D823" s="52">
        <v>0</v>
      </c>
      <c r="E823" s="53"/>
    </row>
    <row r="824" spans="1:5" ht="18.75" customHeight="1">
      <c r="A824" s="51" t="s">
        <v>650</v>
      </c>
      <c r="B824" s="52">
        <v>0</v>
      </c>
      <c r="C824" s="52">
        <v>0</v>
      </c>
      <c r="D824" s="52">
        <v>0</v>
      </c>
      <c r="E824" s="53"/>
    </row>
    <row r="825" spans="1:5" ht="20.100000000000001" customHeight="1">
      <c r="A825" s="51" t="s">
        <v>81</v>
      </c>
      <c r="B825" s="52">
        <v>0</v>
      </c>
      <c r="C825" s="52">
        <v>0</v>
      </c>
      <c r="D825" s="52">
        <v>0</v>
      </c>
      <c r="E825" s="53"/>
    </row>
    <row r="826" spans="1:5" ht="20.100000000000001" customHeight="1">
      <c r="A826" s="51" t="s">
        <v>651</v>
      </c>
      <c r="B826" s="52">
        <v>0</v>
      </c>
      <c r="C826" s="52">
        <v>0</v>
      </c>
      <c r="D826" s="52">
        <v>0</v>
      </c>
      <c r="E826" s="53"/>
    </row>
    <row r="827" spans="1:5" ht="20.100000000000001" customHeight="1">
      <c r="A827" s="51" t="s">
        <v>49</v>
      </c>
      <c r="B827" s="52">
        <v>0</v>
      </c>
      <c r="C827" s="52">
        <v>0</v>
      </c>
      <c r="D827" s="52">
        <v>0</v>
      </c>
      <c r="E827" s="53"/>
    </row>
    <row r="828" spans="1:5" ht="20.100000000000001" customHeight="1">
      <c r="A828" s="51" t="s">
        <v>652</v>
      </c>
      <c r="B828" s="52">
        <v>0</v>
      </c>
      <c r="C828" s="52">
        <v>0</v>
      </c>
      <c r="D828" s="52">
        <v>0</v>
      </c>
      <c r="E828" s="53"/>
    </row>
    <row r="829" spans="1:5" ht="20.100000000000001" customHeight="1">
      <c r="A829" s="51" t="s">
        <v>653</v>
      </c>
      <c r="B829" s="52">
        <f>B830</f>
        <v>0</v>
      </c>
      <c r="C829" s="52">
        <f>C830</f>
        <v>0</v>
      </c>
      <c r="D829" s="52">
        <f>D830</f>
        <v>0</v>
      </c>
      <c r="E829" s="53"/>
    </row>
    <row r="830" spans="1:5" ht="20.100000000000001" customHeight="1">
      <c r="A830" s="51" t="s">
        <v>654</v>
      </c>
      <c r="B830" s="52">
        <v>0</v>
      </c>
      <c r="C830" s="52">
        <v>0</v>
      </c>
      <c r="D830" s="52">
        <v>0</v>
      </c>
      <c r="E830" s="53"/>
    </row>
    <row r="831" spans="1:5" ht="20.100000000000001" customHeight="1">
      <c r="A831" s="51" t="s">
        <v>655</v>
      </c>
      <c r="B831" s="52">
        <f>SUM(B832,B843,B845,B848,B850,B852)</f>
        <v>5640</v>
      </c>
      <c r="C831" s="52">
        <f>SUM(C832,C843,C845,C848,C850,C852)</f>
        <v>8690</v>
      </c>
      <c r="D831" s="52">
        <f>SUM(D832,D843,D845,D848,D850,D852)</f>
        <v>8244</v>
      </c>
      <c r="E831" s="53"/>
    </row>
    <row r="832" spans="1:5" ht="20.100000000000001" customHeight="1">
      <c r="A832" s="51" t="s">
        <v>656</v>
      </c>
      <c r="B832" s="52">
        <f>SUM(B833:B842)</f>
        <v>3486</v>
      </c>
      <c r="C832" s="52">
        <f>SUM(C833:C842)</f>
        <v>2336</v>
      </c>
      <c r="D832" s="52">
        <f>SUM(D833:D842)</f>
        <v>2059</v>
      </c>
      <c r="E832" s="53"/>
    </row>
    <row r="833" spans="1:5" ht="20.100000000000001" customHeight="1">
      <c r="A833" s="51" t="s">
        <v>40</v>
      </c>
      <c r="B833" s="52">
        <v>745</v>
      </c>
      <c r="C833" s="52">
        <v>745</v>
      </c>
      <c r="D833" s="52">
        <v>354</v>
      </c>
      <c r="E833" s="53"/>
    </row>
    <row r="834" spans="1:5" ht="20.100000000000001" customHeight="1">
      <c r="A834" s="51" t="s">
        <v>41</v>
      </c>
      <c r="B834" s="52">
        <v>0</v>
      </c>
      <c r="C834" s="52">
        <v>0</v>
      </c>
      <c r="D834" s="52">
        <v>10</v>
      </c>
      <c r="E834" s="53"/>
    </row>
    <row r="835" spans="1:5" ht="20.100000000000001" customHeight="1">
      <c r="A835" s="51" t="s">
        <v>42</v>
      </c>
      <c r="B835" s="52">
        <v>0</v>
      </c>
      <c r="C835" s="52">
        <v>0</v>
      </c>
      <c r="D835" s="52">
        <v>0</v>
      </c>
      <c r="E835" s="53"/>
    </row>
    <row r="836" spans="1:5" ht="20.100000000000001" customHeight="1">
      <c r="A836" s="51" t="s">
        <v>657</v>
      </c>
      <c r="B836" s="52">
        <v>796</v>
      </c>
      <c r="C836" s="52">
        <v>796</v>
      </c>
      <c r="D836" s="52">
        <v>485</v>
      </c>
      <c r="E836" s="53"/>
    </row>
    <row r="837" spans="1:5" ht="20.100000000000001" customHeight="1">
      <c r="A837" s="51" t="s">
        <v>658</v>
      </c>
      <c r="B837" s="52">
        <v>0</v>
      </c>
      <c r="C837" s="52">
        <v>0</v>
      </c>
      <c r="D837" s="52">
        <v>0</v>
      </c>
      <c r="E837" s="53"/>
    </row>
    <row r="838" spans="1:5" ht="20.100000000000001" customHeight="1">
      <c r="A838" s="51" t="s">
        <v>659</v>
      </c>
      <c r="B838" s="52">
        <v>0</v>
      </c>
      <c r="C838" s="52">
        <v>0</v>
      </c>
      <c r="D838" s="52">
        <v>0</v>
      </c>
      <c r="E838" s="53"/>
    </row>
    <row r="839" spans="1:5" ht="20.100000000000001" customHeight="1">
      <c r="A839" s="51" t="s">
        <v>660</v>
      </c>
      <c r="B839" s="52">
        <v>0</v>
      </c>
      <c r="C839" s="52">
        <v>0</v>
      </c>
      <c r="D839" s="52">
        <v>0</v>
      </c>
      <c r="E839" s="53"/>
    </row>
    <row r="840" spans="1:5" ht="20.100000000000001" customHeight="1">
      <c r="A840" s="51" t="s">
        <v>661</v>
      </c>
      <c r="B840" s="52">
        <v>0</v>
      </c>
      <c r="C840" s="52">
        <v>0</v>
      </c>
      <c r="D840" s="52">
        <v>0</v>
      </c>
      <c r="E840" s="53"/>
    </row>
    <row r="841" spans="1:5" ht="20.100000000000001" customHeight="1">
      <c r="A841" s="51" t="s">
        <v>662</v>
      </c>
      <c r="B841" s="52">
        <v>0</v>
      </c>
      <c r="C841" s="52">
        <v>0</v>
      </c>
      <c r="D841" s="52">
        <v>0</v>
      </c>
      <c r="E841" s="53"/>
    </row>
    <row r="842" spans="1:5" ht="20.100000000000001" customHeight="1">
      <c r="A842" s="51" t="s">
        <v>663</v>
      </c>
      <c r="B842" s="52">
        <v>1945</v>
      </c>
      <c r="C842" s="52">
        <v>795</v>
      </c>
      <c r="D842" s="52">
        <v>1210</v>
      </c>
      <c r="E842" s="53"/>
    </row>
    <row r="843" spans="1:5" ht="20.100000000000001" customHeight="1">
      <c r="A843" s="51" t="s">
        <v>664</v>
      </c>
      <c r="B843" s="52">
        <f>B844</f>
        <v>0</v>
      </c>
      <c r="C843" s="52">
        <f>C844</f>
        <v>0</v>
      </c>
      <c r="D843" s="52">
        <f>D844</f>
        <v>0</v>
      </c>
      <c r="E843" s="53"/>
    </row>
    <row r="844" spans="1:5" ht="20.100000000000001" customHeight="1">
      <c r="A844" s="51" t="s">
        <v>665</v>
      </c>
      <c r="B844" s="52">
        <v>0</v>
      </c>
      <c r="C844" s="52">
        <v>0</v>
      </c>
      <c r="D844" s="52">
        <v>0</v>
      </c>
      <c r="E844" s="53"/>
    </row>
    <row r="845" spans="1:5" ht="20.100000000000001" customHeight="1">
      <c r="A845" s="51" t="s">
        <v>666</v>
      </c>
      <c r="B845" s="52">
        <f>SUM(B846:B847)</f>
        <v>0</v>
      </c>
      <c r="C845" s="52">
        <f>SUM(C846:C847)</f>
        <v>4300</v>
      </c>
      <c r="D845" s="52">
        <f>SUM(D846:D847)</f>
        <v>4300</v>
      </c>
      <c r="E845" s="53"/>
    </row>
    <row r="846" spans="1:5" ht="20.100000000000001" customHeight="1">
      <c r="A846" s="51" t="s">
        <v>667</v>
      </c>
      <c r="B846" s="52">
        <v>0</v>
      </c>
      <c r="C846" s="52">
        <v>4300</v>
      </c>
      <c r="D846" s="52">
        <v>1700</v>
      </c>
      <c r="E846" s="53"/>
    </row>
    <row r="847" spans="1:5" ht="20.100000000000001" customHeight="1">
      <c r="A847" s="51" t="s">
        <v>668</v>
      </c>
      <c r="B847" s="52">
        <v>0</v>
      </c>
      <c r="C847" s="52">
        <v>0</v>
      </c>
      <c r="D847" s="52">
        <v>2600</v>
      </c>
      <c r="E847" s="53"/>
    </row>
    <row r="848" spans="1:5" ht="20.100000000000001" customHeight="1">
      <c r="A848" s="51" t="s">
        <v>669</v>
      </c>
      <c r="B848" s="52">
        <f t="shared" ref="B848:B852" si="3">B849</f>
        <v>2154</v>
      </c>
      <c r="C848" s="52">
        <f t="shared" ref="C848:C852" si="4">C849</f>
        <v>2054</v>
      </c>
      <c r="D848" s="52">
        <f t="shared" ref="D848:D852" si="5">D849</f>
        <v>1885</v>
      </c>
      <c r="E848" s="53"/>
    </row>
    <row r="849" spans="1:5" ht="20.100000000000001" customHeight="1">
      <c r="A849" s="51" t="s">
        <v>670</v>
      </c>
      <c r="B849" s="52">
        <v>2154</v>
      </c>
      <c r="C849" s="52">
        <v>2054</v>
      </c>
      <c r="D849" s="52">
        <v>1885</v>
      </c>
      <c r="E849" s="53"/>
    </row>
    <row r="850" spans="1:5" ht="20.100000000000001" customHeight="1">
      <c r="A850" s="51" t="s">
        <v>671</v>
      </c>
      <c r="B850" s="52">
        <f t="shared" si="3"/>
        <v>0</v>
      </c>
      <c r="C850" s="52">
        <f t="shared" si="4"/>
        <v>0</v>
      </c>
      <c r="D850" s="52">
        <f t="shared" si="5"/>
        <v>0</v>
      </c>
      <c r="E850" s="53"/>
    </row>
    <row r="851" spans="1:5" ht="20.100000000000001" customHeight="1">
      <c r="A851" s="51" t="s">
        <v>672</v>
      </c>
      <c r="B851" s="52">
        <v>0</v>
      </c>
      <c r="C851" s="52">
        <v>0</v>
      </c>
      <c r="D851" s="52">
        <v>0</v>
      </c>
      <c r="E851" s="53"/>
    </row>
    <row r="852" spans="1:5" ht="20.100000000000001" customHeight="1">
      <c r="A852" s="51" t="s">
        <v>673</v>
      </c>
      <c r="B852" s="52">
        <f t="shared" si="3"/>
        <v>0</v>
      </c>
      <c r="C852" s="52">
        <f t="shared" si="4"/>
        <v>0</v>
      </c>
      <c r="D852" s="52">
        <f t="shared" si="5"/>
        <v>0</v>
      </c>
      <c r="E852" s="53"/>
    </row>
    <row r="853" spans="1:5" ht="20.100000000000001" customHeight="1">
      <c r="A853" s="51" t="s">
        <v>674</v>
      </c>
      <c r="B853" s="52">
        <v>0</v>
      </c>
      <c r="C853" s="52">
        <v>0</v>
      </c>
      <c r="D853" s="52">
        <v>0</v>
      </c>
      <c r="E853" s="53"/>
    </row>
    <row r="854" spans="1:5" ht="20.100000000000001" customHeight="1">
      <c r="A854" s="51" t="s">
        <v>675</v>
      </c>
      <c r="B854" s="52">
        <f>SUM(B855,B880,B905,B931,B942,B953,B959,B966,B973,B976)</f>
        <v>22472</v>
      </c>
      <c r="C854" s="52">
        <f>SUM(C855,C880,C905,C931,C942,C953,C959,C966,C973,C976)</f>
        <v>26856</v>
      </c>
      <c r="D854" s="52">
        <f>SUM(D855,D880,D905,D931,D942,D953,D959,D966,D973,D976)</f>
        <v>23418</v>
      </c>
      <c r="E854" s="53"/>
    </row>
    <row r="855" spans="1:5" ht="20.100000000000001" customHeight="1">
      <c r="A855" s="51" t="s">
        <v>676</v>
      </c>
      <c r="B855" s="52">
        <f>SUM(B856:B879)</f>
        <v>3443</v>
      </c>
      <c r="C855" s="52">
        <f>SUM(C856:C879)</f>
        <v>8555</v>
      </c>
      <c r="D855" s="52">
        <f>SUM(D856:D879)</f>
        <v>8446</v>
      </c>
      <c r="E855" s="53"/>
    </row>
    <row r="856" spans="1:5" ht="20.100000000000001" customHeight="1">
      <c r="A856" s="51" t="s">
        <v>40</v>
      </c>
      <c r="B856" s="52">
        <v>1443</v>
      </c>
      <c r="C856" s="52">
        <v>1543</v>
      </c>
      <c r="D856" s="52">
        <v>381</v>
      </c>
      <c r="E856" s="53"/>
    </row>
    <row r="857" spans="1:5" ht="20.100000000000001" customHeight="1">
      <c r="A857" s="51" t="s">
        <v>41</v>
      </c>
      <c r="B857" s="52">
        <v>0</v>
      </c>
      <c r="C857" s="52">
        <v>0</v>
      </c>
      <c r="D857" s="52">
        <v>7</v>
      </c>
      <c r="E857" s="53"/>
    </row>
    <row r="858" spans="1:5" ht="20.100000000000001" customHeight="1">
      <c r="A858" s="51" t="s">
        <v>42</v>
      </c>
      <c r="B858" s="52">
        <v>0</v>
      </c>
      <c r="C858" s="52">
        <v>0</v>
      </c>
      <c r="D858" s="52">
        <v>0</v>
      </c>
      <c r="E858" s="53"/>
    </row>
    <row r="859" spans="1:5" ht="20.100000000000001" customHeight="1">
      <c r="A859" s="51" t="s">
        <v>49</v>
      </c>
      <c r="B859" s="52">
        <v>0</v>
      </c>
      <c r="C859" s="52">
        <v>0</v>
      </c>
      <c r="D859" s="52">
        <v>709</v>
      </c>
      <c r="E859" s="53"/>
    </row>
    <row r="860" spans="1:5" ht="20.100000000000001" customHeight="1">
      <c r="A860" s="51" t="s">
        <v>677</v>
      </c>
      <c r="B860" s="52">
        <v>0</v>
      </c>
      <c r="C860" s="52">
        <v>0</v>
      </c>
      <c r="D860" s="52">
        <v>0</v>
      </c>
      <c r="E860" s="53"/>
    </row>
    <row r="861" spans="1:5" ht="20.100000000000001" customHeight="1">
      <c r="A861" s="51" t="s">
        <v>678</v>
      </c>
      <c r="B861" s="52">
        <v>0</v>
      </c>
      <c r="C861" s="52">
        <v>0</v>
      </c>
      <c r="D861" s="52">
        <v>0</v>
      </c>
      <c r="E861" s="53"/>
    </row>
    <row r="862" spans="1:5" ht="20.100000000000001" customHeight="1">
      <c r="A862" s="51" t="s">
        <v>679</v>
      </c>
      <c r="B862" s="52">
        <v>2000</v>
      </c>
      <c r="C862" s="52">
        <v>2000</v>
      </c>
      <c r="D862" s="52">
        <v>1968</v>
      </c>
      <c r="E862" s="53"/>
    </row>
    <row r="863" spans="1:5" ht="20.100000000000001" customHeight="1">
      <c r="A863" s="51" t="s">
        <v>680</v>
      </c>
      <c r="B863" s="52">
        <v>0</v>
      </c>
      <c r="C863" s="52">
        <v>0</v>
      </c>
      <c r="D863" s="52">
        <v>18</v>
      </c>
      <c r="E863" s="53"/>
    </row>
    <row r="864" spans="1:5" ht="20.100000000000001" customHeight="1">
      <c r="A864" s="51" t="s">
        <v>681</v>
      </c>
      <c r="B864" s="52">
        <v>0</v>
      </c>
      <c r="C864" s="52">
        <v>0</v>
      </c>
      <c r="D864" s="52">
        <v>0</v>
      </c>
      <c r="E864" s="53"/>
    </row>
    <row r="865" spans="1:5" ht="20.100000000000001" customHeight="1">
      <c r="A865" s="51" t="s">
        <v>682</v>
      </c>
      <c r="B865" s="52">
        <v>0</v>
      </c>
      <c r="C865" s="52">
        <v>0</v>
      </c>
      <c r="D865" s="52">
        <v>0</v>
      </c>
      <c r="E865" s="53"/>
    </row>
    <row r="866" spans="1:5" ht="20.100000000000001" customHeight="1">
      <c r="A866" s="51" t="s">
        <v>683</v>
      </c>
      <c r="B866" s="52">
        <v>0</v>
      </c>
      <c r="C866" s="52">
        <v>0</v>
      </c>
      <c r="D866" s="52">
        <v>0</v>
      </c>
      <c r="E866" s="53"/>
    </row>
    <row r="867" spans="1:5" ht="20.100000000000001" customHeight="1">
      <c r="A867" s="51" t="s">
        <v>684</v>
      </c>
      <c r="B867" s="52">
        <v>0</v>
      </c>
      <c r="C867" s="52">
        <v>0</v>
      </c>
      <c r="D867" s="52">
        <v>0</v>
      </c>
      <c r="E867" s="53"/>
    </row>
    <row r="868" spans="1:5" ht="20.100000000000001" customHeight="1">
      <c r="A868" s="51" t="s">
        <v>685</v>
      </c>
      <c r="B868" s="52">
        <v>0</v>
      </c>
      <c r="C868" s="52">
        <v>0</v>
      </c>
      <c r="D868" s="52">
        <v>0</v>
      </c>
      <c r="E868" s="53"/>
    </row>
    <row r="869" spans="1:5" ht="20.100000000000001" customHeight="1">
      <c r="A869" s="51" t="s">
        <v>686</v>
      </c>
      <c r="B869" s="52">
        <v>0</v>
      </c>
      <c r="C869" s="52">
        <v>0</v>
      </c>
      <c r="D869" s="52">
        <v>0</v>
      </c>
      <c r="E869" s="53"/>
    </row>
    <row r="870" spans="1:5" ht="20.100000000000001" customHeight="1">
      <c r="A870" s="51" t="s">
        <v>687</v>
      </c>
      <c r="B870" s="52">
        <v>0</v>
      </c>
      <c r="C870" s="52">
        <v>0</v>
      </c>
      <c r="D870" s="52">
        <v>0</v>
      </c>
      <c r="E870" s="53"/>
    </row>
    <row r="871" spans="1:5" ht="20.100000000000001" customHeight="1">
      <c r="A871" s="51" t="s">
        <v>688</v>
      </c>
      <c r="B871" s="52">
        <v>0</v>
      </c>
      <c r="C871" s="52">
        <v>0</v>
      </c>
      <c r="D871" s="52">
        <v>0</v>
      </c>
      <c r="E871" s="53"/>
    </row>
    <row r="872" spans="1:5" ht="20.100000000000001" customHeight="1">
      <c r="A872" s="51" t="s">
        <v>689</v>
      </c>
      <c r="B872" s="52">
        <v>0</v>
      </c>
      <c r="C872" s="52">
        <v>0</v>
      </c>
      <c r="D872" s="52">
        <v>0</v>
      </c>
      <c r="E872" s="53"/>
    </row>
    <row r="873" spans="1:5" ht="20.100000000000001" customHeight="1">
      <c r="A873" s="51" t="s">
        <v>690</v>
      </c>
      <c r="B873" s="52">
        <v>0</v>
      </c>
      <c r="C873" s="52">
        <v>0</v>
      </c>
      <c r="D873" s="52">
        <v>0</v>
      </c>
      <c r="E873" s="53"/>
    </row>
    <row r="874" spans="1:5" ht="20.100000000000001" customHeight="1">
      <c r="A874" s="51" t="s">
        <v>691</v>
      </c>
      <c r="B874" s="52">
        <v>0</v>
      </c>
      <c r="C874" s="52">
        <v>5012</v>
      </c>
      <c r="D874" s="52">
        <v>47</v>
      </c>
      <c r="E874" s="53"/>
    </row>
    <row r="875" spans="1:5" ht="20.100000000000001" customHeight="1">
      <c r="A875" s="51" t="s">
        <v>692</v>
      </c>
      <c r="B875" s="52">
        <v>0</v>
      </c>
      <c r="C875" s="52">
        <v>0</v>
      </c>
      <c r="D875" s="52">
        <v>0</v>
      </c>
      <c r="E875" s="53"/>
    </row>
    <row r="876" spans="1:5" ht="20.100000000000001" customHeight="1">
      <c r="A876" s="51" t="s">
        <v>693</v>
      </c>
      <c r="B876" s="52">
        <v>0</v>
      </c>
      <c r="C876" s="52">
        <v>0</v>
      </c>
      <c r="D876" s="52">
        <v>0</v>
      </c>
      <c r="E876" s="53"/>
    </row>
    <row r="877" spans="1:5" ht="20.25" customHeight="1">
      <c r="A877" s="51" t="s">
        <v>694</v>
      </c>
      <c r="B877" s="52">
        <v>0</v>
      </c>
      <c r="C877" s="52">
        <v>0</v>
      </c>
      <c r="D877" s="52">
        <v>0</v>
      </c>
      <c r="E877" s="53"/>
    </row>
    <row r="878" spans="1:5" ht="20.100000000000001" customHeight="1">
      <c r="A878" s="51" t="s">
        <v>695</v>
      </c>
      <c r="B878" s="52">
        <v>0</v>
      </c>
      <c r="C878" s="52">
        <v>0</v>
      </c>
      <c r="D878" s="52">
        <v>0</v>
      </c>
      <c r="E878" s="53"/>
    </row>
    <row r="879" spans="1:5" ht="20.100000000000001" customHeight="1">
      <c r="A879" s="51" t="s">
        <v>696</v>
      </c>
      <c r="B879" s="52">
        <v>0</v>
      </c>
      <c r="C879" s="52">
        <v>0</v>
      </c>
      <c r="D879" s="52">
        <v>5316</v>
      </c>
      <c r="E879" s="53"/>
    </row>
    <row r="880" spans="1:5" ht="20.100000000000001" customHeight="1">
      <c r="A880" s="51" t="s">
        <v>697</v>
      </c>
      <c r="B880" s="52">
        <f>SUM(B881:B904)</f>
        <v>2699</v>
      </c>
      <c r="C880" s="52">
        <f>SUM(C881:C904)</f>
        <v>2699</v>
      </c>
      <c r="D880" s="52">
        <f>SUM(D881:D904)</f>
        <v>2383</v>
      </c>
      <c r="E880" s="53"/>
    </row>
    <row r="881" spans="1:5" ht="20.100000000000001" customHeight="1">
      <c r="A881" s="51" t="s">
        <v>40</v>
      </c>
      <c r="B881" s="52">
        <v>808</v>
      </c>
      <c r="C881" s="52">
        <v>678</v>
      </c>
      <c r="D881" s="52">
        <v>159</v>
      </c>
      <c r="E881" s="53"/>
    </row>
    <row r="882" spans="1:5" ht="20.100000000000001" customHeight="1">
      <c r="A882" s="51" t="s">
        <v>41</v>
      </c>
      <c r="B882" s="52">
        <v>0</v>
      </c>
      <c r="C882" s="52">
        <v>0</v>
      </c>
      <c r="D882" s="52">
        <v>224</v>
      </c>
      <c r="E882" s="53"/>
    </row>
    <row r="883" spans="1:5" ht="20.100000000000001" customHeight="1">
      <c r="A883" s="51" t="s">
        <v>42</v>
      </c>
      <c r="B883" s="52">
        <v>0</v>
      </c>
      <c r="C883" s="52">
        <v>0</v>
      </c>
      <c r="D883" s="52">
        <v>0</v>
      </c>
      <c r="E883" s="53"/>
    </row>
    <row r="884" spans="1:5" ht="20.100000000000001" customHeight="1">
      <c r="A884" s="51" t="s">
        <v>698</v>
      </c>
      <c r="B884" s="52">
        <v>0</v>
      </c>
      <c r="C884" s="52">
        <v>0</v>
      </c>
      <c r="D884" s="52">
        <v>1391</v>
      </c>
      <c r="E884" s="53"/>
    </row>
    <row r="885" spans="1:5" ht="20.100000000000001" customHeight="1">
      <c r="A885" s="51" t="s">
        <v>699</v>
      </c>
      <c r="B885" s="52">
        <v>0</v>
      </c>
      <c r="C885" s="52">
        <v>0</v>
      </c>
      <c r="D885" s="52">
        <v>39</v>
      </c>
      <c r="E885" s="53"/>
    </row>
    <row r="886" spans="1:5" ht="20.100000000000001" customHeight="1">
      <c r="A886" s="51" t="s">
        <v>700</v>
      </c>
      <c r="B886" s="52">
        <v>0</v>
      </c>
      <c r="C886" s="52">
        <v>0</v>
      </c>
      <c r="D886" s="52">
        <v>0</v>
      </c>
      <c r="E886" s="53"/>
    </row>
    <row r="887" spans="1:5" ht="20.100000000000001" customHeight="1">
      <c r="A887" s="51" t="s">
        <v>701</v>
      </c>
      <c r="B887" s="52">
        <v>0</v>
      </c>
      <c r="C887" s="52">
        <v>0</v>
      </c>
      <c r="D887" s="52">
        <v>53</v>
      </c>
      <c r="E887" s="53"/>
    </row>
    <row r="888" spans="1:5" ht="20.100000000000001" customHeight="1">
      <c r="A888" s="51" t="s">
        <v>702</v>
      </c>
      <c r="B888" s="52">
        <v>0</v>
      </c>
      <c r="C888" s="52">
        <v>0</v>
      </c>
      <c r="D888" s="52">
        <v>0</v>
      </c>
      <c r="E888" s="53"/>
    </row>
    <row r="889" spans="1:5" ht="20.100000000000001" customHeight="1">
      <c r="A889" s="51" t="s">
        <v>703</v>
      </c>
      <c r="B889" s="52">
        <v>0</v>
      </c>
      <c r="C889" s="52">
        <v>0</v>
      </c>
      <c r="D889" s="52">
        <v>0</v>
      </c>
      <c r="E889" s="53"/>
    </row>
    <row r="890" spans="1:5" ht="20.100000000000001" customHeight="1">
      <c r="A890" s="51" t="s">
        <v>704</v>
      </c>
      <c r="B890" s="52">
        <v>0</v>
      </c>
      <c r="C890" s="52">
        <v>0</v>
      </c>
      <c r="D890" s="52">
        <v>10</v>
      </c>
      <c r="E890" s="53"/>
    </row>
    <row r="891" spans="1:5" ht="20.100000000000001" customHeight="1">
      <c r="A891" s="51" t="s">
        <v>705</v>
      </c>
      <c r="B891" s="52">
        <v>0</v>
      </c>
      <c r="C891" s="52">
        <v>0</v>
      </c>
      <c r="D891" s="52">
        <v>20</v>
      </c>
      <c r="E891" s="53"/>
    </row>
    <row r="892" spans="1:5" ht="20.100000000000001" customHeight="1">
      <c r="A892" s="51" t="s">
        <v>706</v>
      </c>
      <c r="B892" s="52">
        <v>0</v>
      </c>
      <c r="C892" s="52">
        <v>0</v>
      </c>
      <c r="D892" s="52">
        <v>254</v>
      </c>
      <c r="E892" s="53"/>
    </row>
    <row r="893" spans="1:5" ht="20.100000000000001" customHeight="1">
      <c r="A893" s="51" t="s">
        <v>707</v>
      </c>
      <c r="B893" s="52">
        <v>0</v>
      </c>
      <c r="C893" s="52">
        <v>0</v>
      </c>
      <c r="D893" s="52">
        <v>0</v>
      </c>
      <c r="E893" s="53"/>
    </row>
    <row r="894" spans="1:5" ht="20.100000000000001" customHeight="1">
      <c r="A894" s="51" t="s">
        <v>708</v>
      </c>
      <c r="B894" s="52">
        <v>0</v>
      </c>
      <c r="C894" s="52">
        <v>0</v>
      </c>
      <c r="D894" s="52">
        <v>0</v>
      </c>
      <c r="E894" s="53"/>
    </row>
    <row r="895" spans="1:5" ht="20.100000000000001" customHeight="1">
      <c r="A895" s="51" t="s">
        <v>709</v>
      </c>
      <c r="B895" s="52">
        <v>0</v>
      </c>
      <c r="C895" s="52">
        <v>0</v>
      </c>
      <c r="D895" s="52">
        <v>0</v>
      </c>
      <c r="E895" s="53"/>
    </row>
    <row r="896" spans="1:5" ht="20.100000000000001" customHeight="1">
      <c r="A896" s="51" t="s">
        <v>710</v>
      </c>
      <c r="B896" s="52">
        <v>0</v>
      </c>
      <c r="C896" s="52">
        <v>0</v>
      </c>
      <c r="D896" s="52">
        <v>0</v>
      </c>
      <c r="E896" s="53"/>
    </row>
    <row r="897" spans="1:5" ht="20.100000000000001" customHeight="1">
      <c r="A897" s="51" t="s">
        <v>711</v>
      </c>
      <c r="B897" s="52">
        <v>0</v>
      </c>
      <c r="C897" s="52">
        <v>0</v>
      </c>
      <c r="D897" s="52">
        <v>0</v>
      </c>
      <c r="E897" s="53"/>
    </row>
    <row r="898" spans="1:5" ht="20.100000000000001" customHeight="1">
      <c r="A898" s="51" t="s">
        <v>712</v>
      </c>
      <c r="B898" s="52">
        <v>0</v>
      </c>
      <c r="C898" s="52">
        <v>0</v>
      </c>
      <c r="D898" s="52">
        <v>0</v>
      </c>
      <c r="E898" s="53"/>
    </row>
    <row r="899" spans="1:5" ht="20.100000000000001" customHeight="1">
      <c r="A899" s="51" t="s">
        <v>713</v>
      </c>
      <c r="B899" s="52">
        <v>0</v>
      </c>
      <c r="C899" s="52">
        <v>0</v>
      </c>
      <c r="D899" s="52">
        <v>0</v>
      </c>
      <c r="E899" s="53"/>
    </row>
    <row r="900" spans="1:5" ht="20.100000000000001" customHeight="1">
      <c r="A900" s="51" t="s">
        <v>714</v>
      </c>
      <c r="B900" s="52">
        <v>200</v>
      </c>
      <c r="C900" s="52">
        <v>200</v>
      </c>
      <c r="D900" s="52">
        <v>200</v>
      </c>
      <c r="E900" s="53"/>
    </row>
    <row r="901" spans="1:5" ht="20.100000000000001" customHeight="1">
      <c r="A901" s="51" t="s">
        <v>715</v>
      </c>
      <c r="B901" s="52">
        <v>0</v>
      </c>
      <c r="C901" s="52">
        <v>0</v>
      </c>
      <c r="D901" s="52">
        <v>0</v>
      </c>
      <c r="E901" s="53"/>
    </row>
    <row r="902" spans="1:5" ht="20.100000000000001" customHeight="1">
      <c r="A902" s="51" t="s">
        <v>716</v>
      </c>
      <c r="B902" s="52">
        <v>0</v>
      </c>
      <c r="C902" s="52">
        <v>0</v>
      </c>
      <c r="D902" s="52">
        <v>0</v>
      </c>
      <c r="E902" s="53"/>
    </row>
    <row r="903" spans="1:5" ht="20.100000000000001" customHeight="1">
      <c r="A903" s="51" t="s">
        <v>717</v>
      </c>
      <c r="B903" s="52">
        <v>0</v>
      </c>
      <c r="C903" s="52">
        <v>0</v>
      </c>
      <c r="D903" s="52">
        <v>0</v>
      </c>
      <c r="E903" s="53"/>
    </row>
    <row r="904" spans="1:5" ht="20.100000000000001" customHeight="1">
      <c r="A904" s="51" t="s">
        <v>718</v>
      </c>
      <c r="B904" s="52">
        <v>1691</v>
      </c>
      <c r="C904" s="52">
        <v>1821</v>
      </c>
      <c r="D904" s="52">
        <v>33</v>
      </c>
      <c r="E904" s="53"/>
    </row>
    <row r="905" spans="1:5" ht="20.100000000000001" customHeight="1">
      <c r="A905" s="51" t="s">
        <v>719</v>
      </c>
      <c r="B905" s="52">
        <f>SUM(B906:B930)</f>
        <v>1526</v>
      </c>
      <c r="C905" s="52">
        <f>SUM(C906:C930)</f>
        <v>1726</v>
      </c>
      <c r="D905" s="52">
        <f>SUM(D906:D930)</f>
        <v>1208</v>
      </c>
      <c r="E905" s="53"/>
    </row>
    <row r="906" spans="1:5" ht="20.100000000000001" customHeight="1">
      <c r="A906" s="51" t="s">
        <v>40</v>
      </c>
      <c r="B906" s="52">
        <v>882</v>
      </c>
      <c r="C906" s="52">
        <v>1132</v>
      </c>
      <c r="D906" s="52">
        <v>739</v>
      </c>
      <c r="E906" s="53"/>
    </row>
    <row r="907" spans="1:5" ht="20.100000000000001" customHeight="1">
      <c r="A907" s="51" t="s">
        <v>41</v>
      </c>
      <c r="B907" s="52">
        <v>0</v>
      </c>
      <c r="C907" s="52">
        <v>0</v>
      </c>
      <c r="D907" s="52">
        <v>0</v>
      </c>
      <c r="E907" s="53"/>
    </row>
    <row r="908" spans="1:5" ht="20.100000000000001" customHeight="1">
      <c r="A908" s="51" t="s">
        <v>42</v>
      </c>
      <c r="B908" s="52">
        <v>0</v>
      </c>
      <c r="C908" s="52">
        <v>0</v>
      </c>
      <c r="D908" s="52">
        <v>0</v>
      </c>
      <c r="E908" s="53"/>
    </row>
    <row r="909" spans="1:5" ht="20.100000000000001" customHeight="1">
      <c r="A909" s="51" t="s">
        <v>720</v>
      </c>
      <c r="B909" s="52">
        <v>644</v>
      </c>
      <c r="C909" s="52">
        <v>594</v>
      </c>
      <c r="D909" s="52">
        <v>137</v>
      </c>
      <c r="E909" s="53"/>
    </row>
    <row r="910" spans="1:5" ht="20.100000000000001" customHeight="1">
      <c r="A910" s="51" t="s">
        <v>721</v>
      </c>
      <c r="B910" s="52">
        <v>0</v>
      </c>
      <c r="C910" s="52">
        <v>0</v>
      </c>
      <c r="D910" s="52">
        <v>0</v>
      </c>
      <c r="E910" s="53"/>
    </row>
    <row r="911" spans="1:5" ht="20.100000000000001" customHeight="1">
      <c r="A911" s="51" t="s">
        <v>722</v>
      </c>
      <c r="B911" s="52">
        <v>0</v>
      </c>
      <c r="C911" s="52">
        <v>0</v>
      </c>
      <c r="D911" s="52">
        <v>136</v>
      </c>
      <c r="E911" s="53"/>
    </row>
    <row r="912" spans="1:5" ht="20.100000000000001" customHeight="1">
      <c r="A912" s="51" t="s">
        <v>723</v>
      </c>
      <c r="B912" s="52">
        <v>0</v>
      </c>
      <c r="C912" s="52">
        <v>0</v>
      </c>
      <c r="D912" s="52">
        <v>0</v>
      </c>
      <c r="E912" s="53"/>
    </row>
    <row r="913" spans="1:5" ht="20.100000000000001" customHeight="1">
      <c r="A913" s="51" t="s">
        <v>724</v>
      </c>
      <c r="B913" s="52">
        <v>0</v>
      </c>
      <c r="C913" s="52">
        <v>0</v>
      </c>
      <c r="D913" s="52">
        <v>0</v>
      </c>
      <c r="E913" s="53"/>
    </row>
    <row r="914" spans="1:5" ht="20.100000000000001" customHeight="1">
      <c r="A914" s="51" t="s">
        <v>725</v>
      </c>
      <c r="B914" s="52">
        <v>0</v>
      </c>
      <c r="C914" s="52">
        <v>0</v>
      </c>
      <c r="D914" s="52">
        <v>36</v>
      </c>
      <c r="E914" s="53"/>
    </row>
    <row r="915" spans="1:5" ht="20.100000000000001" customHeight="1">
      <c r="A915" s="51" t="s">
        <v>726</v>
      </c>
      <c r="B915" s="52">
        <v>0</v>
      </c>
      <c r="C915" s="52">
        <v>0</v>
      </c>
      <c r="D915" s="52">
        <v>0</v>
      </c>
      <c r="E915" s="53"/>
    </row>
    <row r="916" spans="1:5" ht="20.100000000000001" customHeight="1">
      <c r="A916" s="51" t="s">
        <v>727</v>
      </c>
      <c r="B916" s="52">
        <v>0</v>
      </c>
      <c r="C916" s="52">
        <v>0</v>
      </c>
      <c r="D916" s="52">
        <v>0</v>
      </c>
      <c r="E916" s="53"/>
    </row>
    <row r="917" spans="1:5" ht="20.100000000000001" customHeight="1">
      <c r="A917" s="51" t="s">
        <v>728</v>
      </c>
      <c r="B917" s="52">
        <v>0</v>
      </c>
      <c r="C917" s="52">
        <v>0</v>
      </c>
      <c r="D917" s="52">
        <v>0</v>
      </c>
      <c r="E917" s="53"/>
    </row>
    <row r="918" spans="1:5" ht="20.100000000000001" customHeight="1">
      <c r="A918" s="51" t="s">
        <v>729</v>
      </c>
      <c r="B918" s="52">
        <v>0</v>
      </c>
      <c r="C918" s="52">
        <v>0</v>
      </c>
      <c r="D918" s="52">
        <v>0</v>
      </c>
      <c r="E918" s="53"/>
    </row>
    <row r="919" spans="1:5" ht="20.100000000000001" customHeight="1">
      <c r="A919" s="51" t="s">
        <v>730</v>
      </c>
      <c r="B919" s="52">
        <v>0</v>
      </c>
      <c r="C919" s="52">
        <v>0</v>
      </c>
      <c r="D919" s="52">
        <v>140</v>
      </c>
      <c r="E919" s="53"/>
    </row>
    <row r="920" spans="1:5" ht="20.100000000000001" customHeight="1">
      <c r="A920" s="51" t="s">
        <v>731</v>
      </c>
      <c r="B920" s="52">
        <v>0</v>
      </c>
      <c r="C920" s="52">
        <v>0</v>
      </c>
      <c r="D920" s="52">
        <v>0</v>
      </c>
      <c r="E920" s="53"/>
    </row>
    <row r="921" spans="1:5" ht="20.100000000000001" customHeight="1">
      <c r="A921" s="51" t="s">
        <v>732</v>
      </c>
      <c r="B921" s="52">
        <v>0</v>
      </c>
      <c r="C921" s="52">
        <v>0</v>
      </c>
      <c r="D921" s="52">
        <v>0</v>
      </c>
      <c r="E921" s="53"/>
    </row>
    <row r="922" spans="1:5" ht="20.100000000000001" customHeight="1">
      <c r="A922" s="51" t="s">
        <v>733</v>
      </c>
      <c r="B922" s="52">
        <v>0</v>
      </c>
      <c r="C922" s="52">
        <v>0</v>
      </c>
      <c r="D922" s="52">
        <v>0</v>
      </c>
      <c r="E922" s="53"/>
    </row>
    <row r="923" spans="1:5" ht="20.100000000000001" customHeight="1">
      <c r="A923" s="51" t="s">
        <v>734</v>
      </c>
      <c r="B923" s="52">
        <v>0</v>
      </c>
      <c r="C923" s="52">
        <v>0</v>
      </c>
      <c r="D923" s="52">
        <v>0</v>
      </c>
      <c r="E923" s="53"/>
    </row>
    <row r="924" spans="1:5" ht="20.100000000000001" customHeight="1">
      <c r="A924" s="51" t="s">
        <v>735</v>
      </c>
      <c r="B924" s="52">
        <v>0</v>
      </c>
      <c r="C924" s="52">
        <v>0</v>
      </c>
      <c r="D924" s="52">
        <v>0</v>
      </c>
      <c r="E924" s="53"/>
    </row>
    <row r="925" spans="1:5" ht="20.100000000000001" customHeight="1">
      <c r="A925" s="51" t="s">
        <v>736</v>
      </c>
      <c r="B925" s="52">
        <v>0</v>
      </c>
      <c r="C925" s="52">
        <v>0</v>
      </c>
      <c r="D925" s="52">
        <v>0</v>
      </c>
      <c r="E925" s="53"/>
    </row>
    <row r="926" spans="1:5" ht="20.100000000000001" customHeight="1">
      <c r="A926" s="51" t="s">
        <v>737</v>
      </c>
      <c r="B926" s="52">
        <v>0</v>
      </c>
      <c r="C926" s="52">
        <v>0</v>
      </c>
      <c r="D926" s="52">
        <v>0</v>
      </c>
      <c r="E926" s="53"/>
    </row>
    <row r="927" spans="1:5" ht="20.100000000000001" customHeight="1">
      <c r="A927" s="51" t="s">
        <v>710</v>
      </c>
      <c r="B927" s="52">
        <v>0</v>
      </c>
      <c r="C927" s="52">
        <v>0</v>
      </c>
      <c r="D927" s="52">
        <v>0</v>
      </c>
      <c r="E927" s="53"/>
    </row>
    <row r="928" spans="1:5" ht="20.100000000000001" customHeight="1">
      <c r="A928" s="51" t="s">
        <v>738</v>
      </c>
      <c r="B928" s="52">
        <v>0</v>
      </c>
      <c r="C928" s="52">
        <v>0</v>
      </c>
      <c r="D928" s="52">
        <v>0</v>
      </c>
      <c r="E928" s="53"/>
    </row>
    <row r="929" spans="1:5" ht="20.100000000000001" customHeight="1">
      <c r="A929" s="51" t="s">
        <v>739</v>
      </c>
      <c r="B929" s="52">
        <v>0</v>
      </c>
      <c r="C929" s="52">
        <v>0</v>
      </c>
      <c r="D929" s="52">
        <v>0</v>
      </c>
      <c r="E929" s="53"/>
    </row>
    <row r="930" spans="1:5" ht="20.100000000000001" customHeight="1">
      <c r="A930" s="51" t="s">
        <v>740</v>
      </c>
      <c r="B930" s="52">
        <v>0</v>
      </c>
      <c r="C930" s="52">
        <v>0</v>
      </c>
      <c r="D930" s="52">
        <v>20</v>
      </c>
      <c r="E930" s="53"/>
    </row>
    <row r="931" spans="1:5" ht="20.100000000000001" customHeight="1">
      <c r="A931" s="51" t="s">
        <v>741</v>
      </c>
      <c r="B931" s="52">
        <f>SUM(B932:B941)</f>
        <v>0</v>
      </c>
      <c r="C931" s="52">
        <f>SUM(C932:C941)</f>
        <v>0</v>
      </c>
      <c r="D931" s="52">
        <f>SUM(D932:D941)</f>
        <v>0</v>
      </c>
      <c r="E931" s="53"/>
    </row>
    <row r="932" spans="1:5" ht="20.100000000000001" customHeight="1">
      <c r="A932" s="51" t="s">
        <v>40</v>
      </c>
      <c r="B932" s="52">
        <v>0</v>
      </c>
      <c r="C932" s="52">
        <v>0</v>
      </c>
      <c r="D932" s="52">
        <v>0</v>
      </c>
      <c r="E932" s="53"/>
    </row>
    <row r="933" spans="1:5" ht="20.100000000000001" customHeight="1">
      <c r="A933" s="51" t="s">
        <v>41</v>
      </c>
      <c r="B933" s="52">
        <v>0</v>
      </c>
      <c r="C933" s="52">
        <v>0</v>
      </c>
      <c r="D933" s="52">
        <v>0</v>
      </c>
      <c r="E933" s="53"/>
    </row>
    <row r="934" spans="1:5" ht="20.100000000000001" customHeight="1">
      <c r="A934" s="51" t="s">
        <v>42</v>
      </c>
      <c r="B934" s="52">
        <v>0</v>
      </c>
      <c r="C934" s="52">
        <v>0</v>
      </c>
      <c r="D934" s="52">
        <v>0</v>
      </c>
      <c r="E934" s="53"/>
    </row>
    <row r="935" spans="1:5" ht="20.100000000000001" customHeight="1">
      <c r="A935" s="51" t="s">
        <v>742</v>
      </c>
      <c r="B935" s="52">
        <v>0</v>
      </c>
      <c r="C935" s="52">
        <v>0</v>
      </c>
      <c r="D935" s="52">
        <v>0</v>
      </c>
      <c r="E935" s="53"/>
    </row>
    <row r="936" spans="1:5" ht="20.100000000000001" customHeight="1">
      <c r="A936" s="51" t="s">
        <v>743</v>
      </c>
      <c r="B936" s="52">
        <v>0</v>
      </c>
      <c r="C936" s="52">
        <v>0</v>
      </c>
      <c r="D936" s="52">
        <v>0</v>
      </c>
      <c r="E936" s="53"/>
    </row>
    <row r="937" spans="1:5" ht="20.100000000000001" customHeight="1">
      <c r="A937" s="51" t="s">
        <v>744</v>
      </c>
      <c r="B937" s="52">
        <v>0</v>
      </c>
      <c r="C937" s="52">
        <v>0</v>
      </c>
      <c r="D937" s="52">
        <v>0</v>
      </c>
      <c r="E937" s="53"/>
    </row>
    <row r="938" spans="1:5" ht="20.100000000000001" customHeight="1">
      <c r="A938" s="51" t="s">
        <v>745</v>
      </c>
      <c r="B938" s="52">
        <v>0</v>
      </c>
      <c r="C938" s="52">
        <v>0</v>
      </c>
      <c r="D938" s="52">
        <v>0</v>
      </c>
      <c r="E938" s="53"/>
    </row>
    <row r="939" spans="1:5" ht="20.100000000000001" customHeight="1">
      <c r="A939" s="51" t="s">
        <v>746</v>
      </c>
      <c r="B939" s="52">
        <v>0</v>
      </c>
      <c r="C939" s="52">
        <v>0</v>
      </c>
      <c r="D939" s="52">
        <v>0</v>
      </c>
      <c r="E939" s="53"/>
    </row>
    <row r="940" spans="1:5" ht="20.100000000000001" customHeight="1">
      <c r="A940" s="51" t="s">
        <v>747</v>
      </c>
      <c r="B940" s="52">
        <v>0</v>
      </c>
      <c r="C940" s="52">
        <v>0</v>
      </c>
      <c r="D940" s="52">
        <v>0</v>
      </c>
      <c r="E940" s="53"/>
    </row>
    <row r="941" spans="1:5" ht="20.100000000000001" customHeight="1">
      <c r="A941" s="51" t="s">
        <v>748</v>
      </c>
      <c r="B941" s="52">
        <v>0</v>
      </c>
      <c r="C941" s="52">
        <v>0</v>
      </c>
      <c r="D941" s="52">
        <v>0</v>
      </c>
      <c r="E941" s="53"/>
    </row>
    <row r="942" spans="1:5" ht="20.100000000000001" customHeight="1">
      <c r="A942" s="51" t="s">
        <v>749</v>
      </c>
      <c r="B942" s="52">
        <f>SUM(B943:B952)</f>
        <v>11762</v>
      </c>
      <c r="C942" s="52">
        <f>SUM(C943:C952)</f>
        <v>11762</v>
      </c>
      <c r="D942" s="52">
        <f>SUM(D943:D952)</f>
        <v>9562</v>
      </c>
      <c r="E942" s="53"/>
    </row>
    <row r="943" spans="1:5" ht="20.100000000000001" customHeight="1">
      <c r="A943" s="51" t="s">
        <v>40</v>
      </c>
      <c r="B943" s="52">
        <v>181</v>
      </c>
      <c r="C943" s="52">
        <v>181</v>
      </c>
      <c r="D943" s="52">
        <v>46</v>
      </c>
      <c r="E943" s="53"/>
    </row>
    <row r="944" spans="1:5" ht="20.100000000000001" customHeight="1">
      <c r="A944" s="51" t="s">
        <v>41</v>
      </c>
      <c r="B944" s="52">
        <v>47</v>
      </c>
      <c r="C944" s="52">
        <v>47</v>
      </c>
      <c r="D944" s="52">
        <v>0</v>
      </c>
      <c r="E944" s="53"/>
    </row>
    <row r="945" spans="1:5" ht="20.100000000000001" customHeight="1">
      <c r="A945" s="51" t="s">
        <v>42</v>
      </c>
      <c r="B945" s="52">
        <v>0</v>
      </c>
      <c r="C945" s="52">
        <v>0</v>
      </c>
      <c r="D945" s="52">
        <v>0</v>
      </c>
      <c r="E945" s="53"/>
    </row>
    <row r="946" spans="1:5" ht="20.100000000000001" customHeight="1">
      <c r="A946" s="51" t="s">
        <v>750</v>
      </c>
      <c r="B946" s="52">
        <v>0</v>
      </c>
      <c r="C946" s="52">
        <v>0</v>
      </c>
      <c r="D946" s="52">
        <v>0</v>
      </c>
      <c r="E946" s="53"/>
    </row>
    <row r="947" spans="1:5" ht="20.100000000000001" customHeight="1">
      <c r="A947" s="51" t="s">
        <v>751</v>
      </c>
      <c r="B947" s="52">
        <v>0</v>
      </c>
      <c r="C947" s="52">
        <v>0</v>
      </c>
      <c r="D947" s="52">
        <v>0</v>
      </c>
      <c r="E947" s="53"/>
    </row>
    <row r="948" spans="1:5" ht="20.100000000000001" customHeight="1">
      <c r="A948" s="51" t="s">
        <v>752</v>
      </c>
      <c r="B948" s="52">
        <v>0</v>
      </c>
      <c r="C948" s="52">
        <v>0</v>
      </c>
      <c r="D948" s="52">
        <v>0</v>
      </c>
      <c r="E948" s="53"/>
    </row>
    <row r="949" spans="1:5" ht="20.100000000000001" customHeight="1">
      <c r="A949" s="51" t="s">
        <v>753</v>
      </c>
      <c r="B949" s="52">
        <v>0</v>
      </c>
      <c r="C949" s="52">
        <v>0</v>
      </c>
      <c r="D949" s="52">
        <v>0</v>
      </c>
      <c r="E949" s="53"/>
    </row>
    <row r="950" spans="1:5" ht="20.100000000000001" customHeight="1">
      <c r="A950" s="51" t="s">
        <v>754</v>
      </c>
      <c r="B950" s="52">
        <v>0</v>
      </c>
      <c r="C950" s="52">
        <v>0</v>
      </c>
      <c r="D950" s="52">
        <v>0</v>
      </c>
      <c r="E950" s="53"/>
    </row>
    <row r="951" spans="1:5" ht="20.100000000000001" customHeight="1">
      <c r="A951" s="51" t="s">
        <v>755</v>
      </c>
      <c r="B951" s="52">
        <v>0</v>
      </c>
      <c r="C951" s="52">
        <v>0</v>
      </c>
      <c r="D951" s="52">
        <v>32</v>
      </c>
      <c r="E951" s="53"/>
    </row>
    <row r="952" spans="1:5" ht="20.100000000000001" customHeight="1">
      <c r="A952" s="51" t="s">
        <v>756</v>
      </c>
      <c r="B952" s="52">
        <v>11534</v>
      </c>
      <c r="C952" s="52">
        <v>11534</v>
      </c>
      <c r="D952" s="52">
        <v>9484</v>
      </c>
      <c r="E952" s="53"/>
    </row>
    <row r="953" spans="1:5" ht="20.100000000000001" customHeight="1">
      <c r="A953" s="51" t="s">
        <v>757</v>
      </c>
      <c r="B953" s="52">
        <f>SUM(B954:B958)</f>
        <v>48</v>
      </c>
      <c r="C953" s="52">
        <f>SUM(C954:C958)</f>
        <v>0</v>
      </c>
      <c r="D953" s="52">
        <f>SUM(D954:D958)</f>
        <v>0</v>
      </c>
      <c r="E953" s="53"/>
    </row>
    <row r="954" spans="1:5" ht="20.100000000000001" customHeight="1">
      <c r="A954" s="51" t="s">
        <v>334</v>
      </c>
      <c r="B954" s="52">
        <v>0</v>
      </c>
      <c r="C954" s="52">
        <v>0</v>
      </c>
      <c r="D954" s="52">
        <v>0</v>
      </c>
      <c r="E954" s="53"/>
    </row>
    <row r="955" spans="1:5" ht="20.100000000000001" customHeight="1">
      <c r="A955" s="51" t="s">
        <v>758</v>
      </c>
      <c r="B955" s="52">
        <v>0</v>
      </c>
      <c r="C955" s="52">
        <v>0</v>
      </c>
      <c r="D955" s="52">
        <v>0</v>
      </c>
      <c r="E955" s="53"/>
    </row>
    <row r="956" spans="1:5" ht="20.100000000000001" customHeight="1">
      <c r="A956" s="51" t="s">
        <v>759</v>
      </c>
      <c r="B956" s="52">
        <v>0</v>
      </c>
      <c r="C956" s="52">
        <v>0</v>
      </c>
      <c r="D956" s="52">
        <v>0</v>
      </c>
      <c r="E956" s="53"/>
    </row>
    <row r="957" spans="1:5" ht="20.100000000000001" customHeight="1">
      <c r="A957" s="51" t="s">
        <v>760</v>
      </c>
      <c r="B957" s="52">
        <v>0</v>
      </c>
      <c r="C957" s="52">
        <v>0</v>
      </c>
      <c r="D957" s="52">
        <v>0</v>
      </c>
      <c r="E957" s="53"/>
    </row>
    <row r="958" spans="1:5" ht="20.100000000000001" customHeight="1">
      <c r="A958" s="51" t="s">
        <v>761</v>
      </c>
      <c r="B958" s="52">
        <v>48</v>
      </c>
      <c r="C958" s="52">
        <v>0</v>
      </c>
      <c r="D958" s="52">
        <v>0</v>
      </c>
      <c r="E958" s="53"/>
    </row>
    <row r="959" spans="1:5" ht="20.100000000000001" customHeight="1">
      <c r="A959" s="51" t="s">
        <v>762</v>
      </c>
      <c r="B959" s="52">
        <f>SUM(B960:B965)</f>
        <v>2603</v>
      </c>
      <c r="C959" s="52">
        <f>SUM(C960:C965)</f>
        <v>1723</v>
      </c>
      <c r="D959" s="52">
        <f>SUM(D960:D965)</f>
        <v>1450</v>
      </c>
      <c r="E959" s="53"/>
    </row>
    <row r="960" spans="1:5" ht="20.100000000000001" customHeight="1">
      <c r="A960" s="51" t="s">
        <v>763</v>
      </c>
      <c r="B960" s="52">
        <v>0</v>
      </c>
      <c r="C960" s="52">
        <v>0</v>
      </c>
      <c r="D960" s="52">
        <v>280</v>
      </c>
      <c r="E960" s="53"/>
    </row>
    <row r="961" spans="1:5" ht="20.100000000000001" customHeight="1">
      <c r="A961" s="51" t="s">
        <v>764</v>
      </c>
      <c r="B961" s="52">
        <v>0</v>
      </c>
      <c r="C961" s="52">
        <v>0</v>
      </c>
      <c r="D961" s="52">
        <v>0</v>
      </c>
      <c r="E961" s="53"/>
    </row>
    <row r="962" spans="1:5" ht="20.100000000000001" customHeight="1">
      <c r="A962" s="51" t="s">
        <v>765</v>
      </c>
      <c r="B962" s="52">
        <v>742</v>
      </c>
      <c r="C962" s="52">
        <v>742</v>
      </c>
      <c r="D962" s="52">
        <v>716</v>
      </c>
      <c r="E962" s="53"/>
    </row>
    <row r="963" spans="1:5" ht="20.100000000000001" customHeight="1">
      <c r="A963" s="51" t="s">
        <v>766</v>
      </c>
      <c r="B963" s="52">
        <v>0</v>
      </c>
      <c r="C963" s="52">
        <v>0</v>
      </c>
      <c r="D963" s="52">
        <v>0</v>
      </c>
      <c r="E963" s="53"/>
    </row>
    <row r="964" spans="1:5" ht="20.100000000000001" customHeight="1">
      <c r="A964" s="51" t="s">
        <v>767</v>
      </c>
      <c r="B964" s="52">
        <v>0</v>
      </c>
      <c r="C964" s="52">
        <v>0</v>
      </c>
      <c r="D964" s="52">
        <v>0</v>
      </c>
      <c r="E964" s="53"/>
    </row>
    <row r="965" spans="1:5" ht="20.100000000000001" customHeight="1">
      <c r="A965" s="51" t="s">
        <v>768</v>
      </c>
      <c r="B965" s="52">
        <v>1861</v>
      </c>
      <c r="C965" s="52">
        <v>981</v>
      </c>
      <c r="D965" s="52">
        <v>454</v>
      </c>
      <c r="E965" s="53"/>
    </row>
    <row r="966" spans="1:5" ht="20.100000000000001" customHeight="1">
      <c r="A966" s="51" t="s">
        <v>769</v>
      </c>
      <c r="B966" s="52">
        <f>SUM(B967:B972)</f>
        <v>391</v>
      </c>
      <c r="C966" s="52">
        <f>SUM(C967:C972)</f>
        <v>391</v>
      </c>
      <c r="D966" s="52">
        <f>SUM(D967:D972)</f>
        <v>97</v>
      </c>
      <c r="E966" s="53"/>
    </row>
    <row r="967" spans="1:5" ht="20.100000000000001" customHeight="1">
      <c r="A967" s="51" t="s">
        <v>770</v>
      </c>
      <c r="B967" s="52">
        <v>0</v>
      </c>
      <c r="C967" s="52">
        <v>0</v>
      </c>
      <c r="D967" s="52">
        <v>0</v>
      </c>
      <c r="E967" s="53"/>
    </row>
    <row r="968" spans="1:5" ht="20.100000000000001" customHeight="1">
      <c r="A968" s="51" t="s">
        <v>771</v>
      </c>
      <c r="B968" s="52">
        <v>0</v>
      </c>
      <c r="C968" s="52">
        <v>0</v>
      </c>
      <c r="D968" s="52">
        <v>0</v>
      </c>
      <c r="E968" s="53"/>
    </row>
    <row r="969" spans="1:5" ht="20.100000000000001" customHeight="1">
      <c r="A969" s="51" t="s">
        <v>772</v>
      </c>
      <c r="B969" s="52">
        <v>200</v>
      </c>
      <c r="C969" s="52">
        <v>200</v>
      </c>
      <c r="D969" s="52">
        <v>6</v>
      </c>
      <c r="E969" s="53"/>
    </row>
    <row r="970" spans="1:5" ht="20.100000000000001" customHeight="1">
      <c r="A970" s="51" t="s">
        <v>773</v>
      </c>
      <c r="B970" s="52">
        <v>186</v>
      </c>
      <c r="C970" s="52">
        <v>186</v>
      </c>
      <c r="D970" s="52">
        <v>91</v>
      </c>
      <c r="E970" s="53"/>
    </row>
    <row r="971" spans="1:5" ht="20.100000000000001" customHeight="1">
      <c r="A971" s="51" t="s">
        <v>774</v>
      </c>
      <c r="B971" s="52">
        <v>0</v>
      </c>
      <c r="C971" s="52">
        <v>0</v>
      </c>
      <c r="D971" s="52">
        <v>0</v>
      </c>
      <c r="E971" s="53"/>
    </row>
    <row r="972" spans="1:5" ht="20.100000000000001" customHeight="1">
      <c r="A972" s="51" t="s">
        <v>775</v>
      </c>
      <c r="B972" s="52">
        <v>5</v>
      </c>
      <c r="C972" s="52">
        <v>5</v>
      </c>
      <c r="D972" s="52">
        <v>0</v>
      </c>
      <c r="E972" s="53"/>
    </row>
    <row r="973" spans="1:5" ht="20.100000000000001" customHeight="1">
      <c r="A973" s="51" t="s">
        <v>776</v>
      </c>
      <c r="B973" s="52">
        <f>SUM(B974:B975)</f>
        <v>0</v>
      </c>
      <c r="C973" s="52">
        <f>SUM(C974:C975)</f>
        <v>0</v>
      </c>
      <c r="D973" s="52">
        <f>SUM(D974:D975)</f>
        <v>0</v>
      </c>
      <c r="E973" s="53"/>
    </row>
    <row r="974" spans="1:5" ht="20.100000000000001" customHeight="1">
      <c r="A974" s="51" t="s">
        <v>777</v>
      </c>
      <c r="B974" s="52">
        <v>0</v>
      </c>
      <c r="C974" s="52">
        <v>0</v>
      </c>
      <c r="D974" s="52">
        <v>0</v>
      </c>
      <c r="E974" s="53"/>
    </row>
    <row r="975" spans="1:5" ht="20.100000000000001" customHeight="1">
      <c r="A975" s="51" t="s">
        <v>778</v>
      </c>
      <c r="B975" s="52">
        <v>0</v>
      </c>
      <c r="C975" s="52">
        <v>0</v>
      </c>
      <c r="D975" s="52">
        <v>0</v>
      </c>
      <c r="E975" s="53"/>
    </row>
    <row r="976" spans="1:5" ht="20.100000000000001" customHeight="1">
      <c r="A976" s="51" t="s">
        <v>779</v>
      </c>
      <c r="B976" s="52">
        <f>B977+B978</f>
        <v>0</v>
      </c>
      <c r="C976" s="52">
        <f>C977+C978</f>
        <v>0</v>
      </c>
      <c r="D976" s="52">
        <f>D977+D978</f>
        <v>272</v>
      </c>
      <c r="E976" s="53"/>
    </row>
    <row r="977" spans="1:5" ht="20.100000000000001" customHeight="1">
      <c r="A977" s="51" t="s">
        <v>780</v>
      </c>
      <c r="B977" s="52">
        <v>0</v>
      </c>
      <c r="C977" s="52">
        <v>0</v>
      </c>
      <c r="D977" s="52">
        <v>0</v>
      </c>
      <c r="E977" s="53"/>
    </row>
    <row r="978" spans="1:5" ht="20.100000000000001" customHeight="1">
      <c r="A978" s="51" t="s">
        <v>781</v>
      </c>
      <c r="B978" s="52">
        <v>0</v>
      </c>
      <c r="C978" s="52">
        <v>0</v>
      </c>
      <c r="D978" s="52">
        <v>272</v>
      </c>
      <c r="E978" s="53"/>
    </row>
    <row r="979" spans="1:5" ht="18.75" customHeight="1">
      <c r="A979" s="51" t="s">
        <v>782</v>
      </c>
      <c r="B979" s="52">
        <f>SUM(B980,B1003,B1013,B1023,B1028,B1035,B1040)</f>
        <v>12804</v>
      </c>
      <c r="C979" s="52">
        <f>SUM(C980,C1003,C1013,C1023,C1028,C1035,C1040)</f>
        <v>19364</v>
      </c>
      <c r="D979" s="52">
        <f>SUM(D980,D1003,D1013,D1023,D1028,D1035,D1040)</f>
        <v>18870</v>
      </c>
      <c r="E979" s="53"/>
    </row>
    <row r="980" spans="1:5" ht="20.100000000000001" customHeight="1">
      <c r="A980" s="51" t="s">
        <v>783</v>
      </c>
      <c r="B980" s="52">
        <f>SUM(B981:B1002)</f>
        <v>12804</v>
      </c>
      <c r="C980" s="52">
        <f>SUM(C981:C1002)</f>
        <v>19364</v>
      </c>
      <c r="D980" s="52">
        <f>SUM(D981:D1002)</f>
        <v>18870</v>
      </c>
      <c r="E980" s="53"/>
    </row>
    <row r="981" spans="1:5" ht="20.100000000000001" customHeight="1">
      <c r="A981" s="51" t="s">
        <v>40</v>
      </c>
      <c r="B981" s="52">
        <v>1450</v>
      </c>
      <c r="C981" s="52">
        <v>1450</v>
      </c>
      <c r="D981" s="52">
        <v>713</v>
      </c>
      <c r="E981" s="53"/>
    </row>
    <row r="982" spans="1:5" ht="20.100000000000001" customHeight="1">
      <c r="A982" s="51" t="s">
        <v>41</v>
      </c>
      <c r="B982" s="52">
        <v>0</v>
      </c>
      <c r="C982" s="52">
        <v>0</v>
      </c>
      <c r="D982" s="52">
        <v>46</v>
      </c>
      <c r="E982" s="53"/>
    </row>
    <row r="983" spans="1:5" ht="20.100000000000001" customHeight="1">
      <c r="A983" s="51" t="s">
        <v>42</v>
      </c>
      <c r="B983" s="52">
        <v>0</v>
      </c>
      <c r="C983" s="52">
        <v>0</v>
      </c>
      <c r="D983" s="52">
        <v>0</v>
      </c>
      <c r="E983" s="53"/>
    </row>
    <row r="984" spans="1:5" ht="20.100000000000001" customHeight="1">
      <c r="A984" s="51" t="s">
        <v>784</v>
      </c>
      <c r="B984" s="52">
        <v>9000</v>
      </c>
      <c r="C984" s="52">
        <v>15560</v>
      </c>
      <c r="D984" s="52">
        <v>15650</v>
      </c>
      <c r="E984" s="53"/>
    </row>
    <row r="985" spans="1:5" ht="20.100000000000001" customHeight="1">
      <c r="A985" s="51" t="s">
        <v>785</v>
      </c>
      <c r="B985" s="52">
        <v>700</v>
      </c>
      <c r="C985" s="52">
        <v>1300</v>
      </c>
      <c r="D985" s="52">
        <v>1779</v>
      </c>
      <c r="E985" s="53"/>
    </row>
    <row r="986" spans="1:5" ht="20.100000000000001" customHeight="1">
      <c r="A986" s="51" t="s">
        <v>786</v>
      </c>
      <c r="B986" s="52">
        <v>0</v>
      </c>
      <c r="C986" s="52">
        <v>0</v>
      </c>
      <c r="D986" s="52">
        <v>32</v>
      </c>
      <c r="E986" s="53"/>
    </row>
    <row r="987" spans="1:5" ht="20.100000000000001" customHeight="1">
      <c r="A987" s="51" t="s">
        <v>787</v>
      </c>
      <c r="B987" s="52">
        <v>0</v>
      </c>
      <c r="C987" s="52">
        <v>0</v>
      </c>
      <c r="D987" s="52">
        <v>0</v>
      </c>
      <c r="E987" s="53"/>
    </row>
    <row r="988" spans="1:5" ht="20.100000000000001" customHeight="1">
      <c r="A988" s="51" t="s">
        <v>788</v>
      </c>
      <c r="B988" s="52">
        <v>0</v>
      </c>
      <c r="C988" s="52">
        <v>0</v>
      </c>
      <c r="D988" s="52">
        <v>0</v>
      </c>
      <c r="E988" s="53"/>
    </row>
    <row r="989" spans="1:5" ht="20.100000000000001" customHeight="1">
      <c r="A989" s="51" t="s">
        <v>789</v>
      </c>
      <c r="B989" s="52">
        <v>1654</v>
      </c>
      <c r="C989" s="52">
        <v>1054</v>
      </c>
      <c r="D989" s="52">
        <v>325</v>
      </c>
      <c r="E989" s="53"/>
    </row>
    <row r="990" spans="1:5" ht="20.100000000000001" customHeight="1">
      <c r="A990" s="51" t="s">
        <v>790</v>
      </c>
      <c r="B990" s="52">
        <v>0</v>
      </c>
      <c r="C990" s="52">
        <v>0</v>
      </c>
      <c r="D990" s="52">
        <v>0</v>
      </c>
      <c r="E990" s="53"/>
    </row>
    <row r="991" spans="1:5" ht="20.100000000000001" customHeight="1">
      <c r="A991" s="51" t="s">
        <v>791</v>
      </c>
      <c r="B991" s="52">
        <v>0</v>
      </c>
      <c r="C991" s="52">
        <v>0</v>
      </c>
      <c r="D991" s="52">
        <v>0</v>
      </c>
      <c r="E991" s="53"/>
    </row>
    <row r="992" spans="1:5" ht="20.100000000000001" customHeight="1">
      <c r="A992" s="51" t="s">
        <v>792</v>
      </c>
      <c r="B992" s="52">
        <v>0</v>
      </c>
      <c r="C992" s="52">
        <v>0</v>
      </c>
      <c r="D992" s="52">
        <v>0</v>
      </c>
      <c r="E992" s="53"/>
    </row>
    <row r="993" spans="1:5" ht="20.100000000000001" customHeight="1">
      <c r="A993" s="51" t="s">
        <v>793</v>
      </c>
      <c r="B993" s="52">
        <v>0</v>
      </c>
      <c r="C993" s="52">
        <v>0</v>
      </c>
      <c r="D993" s="52">
        <v>0</v>
      </c>
      <c r="E993" s="53"/>
    </row>
    <row r="994" spans="1:5" ht="20.100000000000001" customHeight="1">
      <c r="A994" s="51" t="s">
        <v>794</v>
      </c>
      <c r="B994" s="52">
        <v>0</v>
      </c>
      <c r="C994" s="52">
        <v>0</v>
      </c>
      <c r="D994" s="52">
        <v>0</v>
      </c>
      <c r="E994" s="53"/>
    </row>
    <row r="995" spans="1:5" ht="20.100000000000001" customHeight="1">
      <c r="A995" s="51" t="s">
        <v>795</v>
      </c>
      <c r="B995" s="52">
        <v>0</v>
      </c>
      <c r="C995" s="52">
        <v>0</v>
      </c>
      <c r="D995" s="52">
        <v>0</v>
      </c>
      <c r="E995" s="53"/>
    </row>
    <row r="996" spans="1:5" ht="20.100000000000001" customHeight="1">
      <c r="A996" s="51" t="s">
        <v>796</v>
      </c>
      <c r="B996" s="52">
        <v>0</v>
      </c>
      <c r="C996" s="52">
        <v>0</v>
      </c>
      <c r="D996" s="52">
        <v>0</v>
      </c>
      <c r="E996" s="53"/>
    </row>
    <row r="997" spans="1:5" ht="20.100000000000001" customHeight="1">
      <c r="A997" s="51" t="s">
        <v>797</v>
      </c>
      <c r="B997" s="52">
        <v>0</v>
      </c>
      <c r="C997" s="52">
        <v>0</v>
      </c>
      <c r="D997" s="52">
        <v>50</v>
      </c>
      <c r="E997" s="53"/>
    </row>
    <row r="998" spans="1:5" ht="20.100000000000001" customHeight="1">
      <c r="A998" s="51" t="s">
        <v>798</v>
      </c>
      <c r="B998" s="52">
        <v>0</v>
      </c>
      <c r="C998" s="52">
        <v>0</v>
      </c>
      <c r="D998" s="52">
        <v>0</v>
      </c>
      <c r="E998" s="53"/>
    </row>
    <row r="999" spans="1:5" ht="20.100000000000001" customHeight="1">
      <c r="A999" s="51" t="s">
        <v>799</v>
      </c>
      <c r="B999" s="52">
        <v>0</v>
      </c>
      <c r="C999" s="52">
        <v>0</v>
      </c>
      <c r="D999" s="52">
        <v>0</v>
      </c>
      <c r="E999" s="53"/>
    </row>
    <row r="1000" spans="1:5" ht="20.100000000000001" customHeight="1">
      <c r="A1000" s="51" t="s">
        <v>800</v>
      </c>
      <c r="B1000" s="52">
        <v>0</v>
      </c>
      <c r="C1000" s="52">
        <v>0</v>
      </c>
      <c r="D1000" s="52">
        <v>0</v>
      </c>
      <c r="E1000" s="53"/>
    </row>
    <row r="1001" spans="1:5" ht="20.100000000000001" customHeight="1">
      <c r="A1001" s="51" t="s">
        <v>801</v>
      </c>
      <c r="B1001" s="52">
        <v>0</v>
      </c>
      <c r="C1001" s="52">
        <v>0</v>
      </c>
      <c r="D1001" s="52">
        <v>0</v>
      </c>
      <c r="E1001" s="53"/>
    </row>
    <row r="1002" spans="1:5" ht="20.100000000000001" customHeight="1">
      <c r="A1002" s="51" t="s">
        <v>802</v>
      </c>
      <c r="B1002" s="52">
        <v>0</v>
      </c>
      <c r="C1002" s="52">
        <v>0</v>
      </c>
      <c r="D1002" s="52">
        <v>275</v>
      </c>
      <c r="E1002" s="53"/>
    </row>
    <row r="1003" spans="1:5" ht="20.100000000000001" customHeight="1">
      <c r="A1003" s="51" t="s">
        <v>803</v>
      </c>
      <c r="B1003" s="52">
        <f>SUM(B1004:B1012)</f>
        <v>0</v>
      </c>
      <c r="C1003" s="52">
        <f>SUM(C1004:C1012)</f>
        <v>0</v>
      </c>
      <c r="D1003" s="52">
        <f>SUM(D1004:D1012)</f>
        <v>0</v>
      </c>
      <c r="E1003" s="53"/>
    </row>
    <row r="1004" spans="1:5" ht="20.100000000000001" customHeight="1">
      <c r="A1004" s="51" t="s">
        <v>40</v>
      </c>
      <c r="B1004" s="52">
        <v>0</v>
      </c>
      <c r="C1004" s="52">
        <v>0</v>
      </c>
      <c r="D1004" s="52">
        <v>0</v>
      </c>
      <c r="E1004" s="53"/>
    </row>
    <row r="1005" spans="1:5" ht="20.100000000000001" customHeight="1">
      <c r="A1005" s="51" t="s">
        <v>41</v>
      </c>
      <c r="B1005" s="52">
        <v>0</v>
      </c>
      <c r="C1005" s="52">
        <v>0</v>
      </c>
      <c r="D1005" s="52">
        <v>0</v>
      </c>
      <c r="E1005" s="53"/>
    </row>
    <row r="1006" spans="1:5" ht="20.100000000000001" customHeight="1">
      <c r="A1006" s="51" t="s">
        <v>42</v>
      </c>
      <c r="B1006" s="52">
        <v>0</v>
      </c>
      <c r="C1006" s="52">
        <v>0</v>
      </c>
      <c r="D1006" s="52">
        <v>0</v>
      </c>
      <c r="E1006" s="53"/>
    </row>
    <row r="1007" spans="1:5" ht="20.100000000000001" customHeight="1">
      <c r="A1007" s="51" t="s">
        <v>804</v>
      </c>
      <c r="B1007" s="52">
        <v>0</v>
      </c>
      <c r="C1007" s="52">
        <v>0</v>
      </c>
      <c r="D1007" s="52">
        <v>0</v>
      </c>
      <c r="E1007" s="53"/>
    </row>
    <row r="1008" spans="1:5" ht="20.100000000000001" customHeight="1">
      <c r="A1008" s="51" t="s">
        <v>805</v>
      </c>
      <c r="B1008" s="52">
        <v>0</v>
      </c>
      <c r="C1008" s="52">
        <v>0</v>
      </c>
      <c r="D1008" s="52">
        <v>0</v>
      </c>
      <c r="E1008" s="53"/>
    </row>
    <row r="1009" spans="1:5" ht="20.100000000000001" customHeight="1">
      <c r="A1009" s="51" t="s">
        <v>806</v>
      </c>
      <c r="B1009" s="52">
        <v>0</v>
      </c>
      <c r="C1009" s="52">
        <v>0</v>
      </c>
      <c r="D1009" s="52">
        <v>0</v>
      </c>
      <c r="E1009" s="53"/>
    </row>
    <row r="1010" spans="1:5" ht="20.100000000000001" customHeight="1">
      <c r="A1010" s="51" t="s">
        <v>807</v>
      </c>
      <c r="B1010" s="52">
        <v>0</v>
      </c>
      <c r="C1010" s="52">
        <v>0</v>
      </c>
      <c r="D1010" s="52">
        <v>0</v>
      </c>
      <c r="E1010" s="53"/>
    </row>
    <row r="1011" spans="1:5" ht="20.100000000000001" customHeight="1">
      <c r="A1011" s="51" t="s">
        <v>808</v>
      </c>
      <c r="B1011" s="52">
        <v>0</v>
      </c>
      <c r="C1011" s="52">
        <v>0</v>
      </c>
      <c r="D1011" s="52">
        <v>0</v>
      </c>
      <c r="E1011" s="53"/>
    </row>
    <row r="1012" spans="1:5" ht="20.100000000000001" customHeight="1">
      <c r="A1012" s="51" t="s">
        <v>809</v>
      </c>
      <c r="B1012" s="52">
        <v>0</v>
      </c>
      <c r="C1012" s="52">
        <v>0</v>
      </c>
      <c r="D1012" s="52">
        <v>0</v>
      </c>
      <c r="E1012" s="53"/>
    </row>
    <row r="1013" spans="1:5" ht="20.100000000000001" customHeight="1">
      <c r="A1013" s="51" t="s">
        <v>810</v>
      </c>
      <c r="B1013" s="52">
        <f>SUM(B1014:B1022)</f>
        <v>0</v>
      </c>
      <c r="C1013" s="52">
        <f>SUM(C1014:C1022)</f>
        <v>0</v>
      </c>
      <c r="D1013" s="52">
        <f>SUM(D1014:D1022)</f>
        <v>0</v>
      </c>
      <c r="E1013" s="53"/>
    </row>
    <row r="1014" spans="1:5" ht="20.100000000000001" customHeight="1">
      <c r="A1014" s="51" t="s">
        <v>40</v>
      </c>
      <c r="B1014" s="52">
        <v>0</v>
      </c>
      <c r="C1014" s="52">
        <v>0</v>
      </c>
      <c r="D1014" s="52">
        <v>0</v>
      </c>
      <c r="E1014" s="53"/>
    </row>
    <row r="1015" spans="1:5" ht="20.100000000000001" customHeight="1">
      <c r="A1015" s="51" t="s">
        <v>41</v>
      </c>
      <c r="B1015" s="52">
        <v>0</v>
      </c>
      <c r="C1015" s="52">
        <v>0</v>
      </c>
      <c r="D1015" s="52">
        <v>0</v>
      </c>
      <c r="E1015" s="53"/>
    </row>
    <row r="1016" spans="1:5" ht="20.100000000000001" customHeight="1">
      <c r="A1016" s="51" t="s">
        <v>42</v>
      </c>
      <c r="B1016" s="52">
        <v>0</v>
      </c>
      <c r="C1016" s="52">
        <v>0</v>
      </c>
      <c r="D1016" s="52">
        <v>0</v>
      </c>
      <c r="E1016" s="53"/>
    </row>
    <row r="1017" spans="1:5" ht="20.100000000000001" customHeight="1">
      <c r="A1017" s="51" t="s">
        <v>811</v>
      </c>
      <c r="B1017" s="52">
        <v>0</v>
      </c>
      <c r="C1017" s="52">
        <v>0</v>
      </c>
      <c r="D1017" s="52">
        <v>0</v>
      </c>
      <c r="E1017" s="53"/>
    </row>
    <row r="1018" spans="1:5" ht="20.100000000000001" customHeight="1">
      <c r="A1018" s="51" t="s">
        <v>812</v>
      </c>
      <c r="B1018" s="52">
        <v>0</v>
      </c>
      <c r="C1018" s="52">
        <v>0</v>
      </c>
      <c r="D1018" s="52">
        <v>0</v>
      </c>
      <c r="E1018" s="53"/>
    </row>
    <row r="1019" spans="1:5" ht="20.100000000000001" customHeight="1">
      <c r="A1019" s="51" t="s">
        <v>813</v>
      </c>
      <c r="B1019" s="52">
        <v>0</v>
      </c>
      <c r="C1019" s="52">
        <v>0</v>
      </c>
      <c r="D1019" s="52">
        <v>0</v>
      </c>
      <c r="E1019" s="53"/>
    </row>
    <row r="1020" spans="1:5" ht="20.100000000000001" customHeight="1">
      <c r="A1020" s="51" t="s">
        <v>814</v>
      </c>
      <c r="B1020" s="52">
        <v>0</v>
      </c>
      <c r="C1020" s="52">
        <v>0</v>
      </c>
      <c r="D1020" s="52">
        <v>0</v>
      </c>
      <c r="E1020" s="53"/>
    </row>
    <row r="1021" spans="1:5" ht="20.100000000000001" customHeight="1">
      <c r="A1021" s="51" t="s">
        <v>815</v>
      </c>
      <c r="B1021" s="52">
        <v>0</v>
      </c>
      <c r="C1021" s="52">
        <v>0</v>
      </c>
      <c r="D1021" s="52">
        <v>0</v>
      </c>
      <c r="E1021" s="53"/>
    </row>
    <row r="1022" spans="1:5" ht="20.100000000000001" customHeight="1">
      <c r="A1022" s="51" t="s">
        <v>816</v>
      </c>
      <c r="B1022" s="52">
        <v>0</v>
      </c>
      <c r="C1022" s="52">
        <v>0</v>
      </c>
      <c r="D1022" s="52">
        <v>0</v>
      </c>
      <c r="E1022" s="53"/>
    </row>
    <row r="1023" spans="1:5" ht="20.100000000000001" customHeight="1">
      <c r="A1023" s="51" t="s">
        <v>817</v>
      </c>
      <c r="B1023" s="52">
        <f>SUM(B1024:B1027)</f>
        <v>0</v>
      </c>
      <c r="C1023" s="52">
        <f>SUM(C1024:C1027)</f>
        <v>0</v>
      </c>
      <c r="D1023" s="52">
        <f>SUM(D1024:D1027)</f>
        <v>0</v>
      </c>
      <c r="E1023" s="53"/>
    </row>
    <row r="1024" spans="1:5" ht="20.100000000000001" customHeight="1">
      <c r="A1024" s="51" t="s">
        <v>818</v>
      </c>
      <c r="B1024" s="52">
        <v>0</v>
      </c>
      <c r="C1024" s="52">
        <v>0</v>
      </c>
      <c r="D1024" s="52">
        <v>0</v>
      </c>
      <c r="E1024" s="53"/>
    </row>
    <row r="1025" spans="1:5" ht="20.100000000000001" customHeight="1">
      <c r="A1025" s="51" t="s">
        <v>819</v>
      </c>
      <c r="B1025" s="52">
        <v>0</v>
      </c>
      <c r="C1025" s="52">
        <v>0</v>
      </c>
      <c r="D1025" s="52">
        <v>0</v>
      </c>
      <c r="E1025" s="53"/>
    </row>
    <row r="1026" spans="1:5" ht="20.100000000000001" customHeight="1">
      <c r="A1026" s="51" t="s">
        <v>820</v>
      </c>
      <c r="B1026" s="52">
        <v>0</v>
      </c>
      <c r="C1026" s="52">
        <v>0</v>
      </c>
      <c r="D1026" s="52">
        <v>0</v>
      </c>
      <c r="E1026" s="53"/>
    </row>
    <row r="1027" spans="1:5" ht="20.100000000000001" customHeight="1">
      <c r="A1027" s="51" t="s">
        <v>821</v>
      </c>
      <c r="B1027" s="52">
        <v>0</v>
      </c>
      <c r="C1027" s="52">
        <v>0</v>
      </c>
      <c r="D1027" s="52">
        <v>0</v>
      </c>
      <c r="E1027" s="53"/>
    </row>
    <row r="1028" spans="1:5" ht="20.100000000000001" customHeight="1">
      <c r="A1028" s="51" t="s">
        <v>822</v>
      </c>
      <c r="B1028" s="52">
        <f>SUM(B1029:B1034)</f>
        <v>0</v>
      </c>
      <c r="C1028" s="52">
        <f>SUM(C1029:C1034)</f>
        <v>0</v>
      </c>
      <c r="D1028" s="52">
        <f>SUM(D1029:D1034)</f>
        <v>0</v>
      </c>
      <c r="E1028" s="53"/>
    </row>
    <row r="1029" spans="1:5" ht="20.100000000000001" customHeight="1">
      <c r="A1029" s="51" t="s">
        <v>40</v>
      </c>
      <c r="B1029" s="52">
        <v>0</v>
      </c>
      <c r="C1029" s="52">
        <v>0</v>
      </c>
      <c r="D1029" s="52">
        <v>0</v>
      </c>
      <c r="E1029" s="53"/>
    </row>
    <row r="1030" spans="1:5" ht="20.100000000000001" customHeight="1">
      <c r="A1030" s="51" t="s">
        <v>41</v>
      </c>
      <c r="B1030" s="52">
        <v>0</v>
      </c>
      <c r="C1030" s="52">
        <v>0</v>
      </c>
      <c r="D1030" s="52">
        <v>0</v>
      </c>
      <c r="E1030" s="53"/>
    </row>
    <row r="1031" spans="1:5" ht="20.100000000000001" customHeight="1">
      <c r="A1031" s="51" t="s">
        <v>42</v>
      </c>
      <c r="B1031" s="52">
        <v>0</v>
      </c>
      <c r="C1031" s="52">
        <v>0</v>
      </c>
      <c r="D1031" s="52">
        <v>0</v>
      </c>
      <c r="E1031" s="53"/>
    </row>
    <row r="1032" spans="1:5" ht="20.100000000000001" customHeight="1">
      <c r="A1032" s="51" t="s">
        <v>808</v>
      </c>
      <c r="B1032" s="52">
        <v>0</v>
      </c>
      <c r="C1032" s="52">
        <v>0</v>
      </c>
      <c r="D1032" s="52">
        <v>0</v>
      </c>
      <c r="E1032" s="53"/>
    </row>
    <row r="1033" spans="1:5" ht="20.100000000000001" customHeight="1">
      <c r="A1033" s="51" t="s">
        <v>823</v>
      </c>
      <c r="B1033" s="52">
        <v>0</v>
      </c>
      <c r="C1033" s="52">
        <v>0</v>
      </c>
      <c r="D1033" s="52">
        <v>0</v>
      </c>
      <c r="E1033" s="53"/>
    </row>
    <row r="1034" spans="1:5" ht="20.100000000000001" customHeight="1">
      <c r="A1034" s="51" t="s">
        <v>824</v>
      </c>
      <c r="B1034" s="52">
        <v>0</v>
      </c>
      <c r="C1034" s="52">
        <v>0</v>
      </c>
      <c r="D1034" s="52">
        <v>0</v>
      </c>
      <c r="E1034" s="53"/>
    </row>
    <row r="1035" spans="1:5" ht="20.100000000000001" customHeight="1">
      <c r="A1035" s="51" t="s">
        <v>825</v>
      </c>
      <c r="B1035" s="52">
        <f>SUM(B1036:B1039)</f>
        <v>0</v>
      </c>
      <c r="C1035" s="52">
        <f>SUM(C1036:C1039)</f>
        <v>0</v>
      </c>
      <c r="D1035" s="52">
        <f>SUM(D1036:D1039)</f>
        <v>0</v>
      </c>
      <c r="E1035" s="53"/>
    </row>
    <row r="1036" spans="1:5" ht="20.100000000000001" customHeight="1">
      <c r="A1036" s="51" t="s">
        <v>826</v>
      </c>
      <c r="B1036" s="52">
        <v>0</v>
      </c>
      <c r="C1036" s="52">
        <v>0</v>
      </c>
      <c r="D1036" s="52">
        <v>0</v>
      </c>
      <c r="E1036" s="53"/>
    </row>
    <row r="1037" spans="1:5" ht="20.100000000000001" customHeight="1">
      <c r="A1037" s="51" t="s">
        <v>827</v>
      </c>
      <c r="B1037" s="52">
        <v>0</v>
      </c>
      <c r="C1037" s="52">
        <v>0</v>
      </c>
      <c r="D1037" s="52">
        <v>0</v>
      </c>
      <c r="E1037" s="53"/>
    </row>
    <row r="1038" spans="1:5" ht="20.100000000000001" customHeight="1">
      <c r="A1038" s="51" t="s">
        <v>828</v>
      </c>
      <c r="B1038" s="52">
        <v>0</v>
      </c>
      <c r="C1038" s="52">
        <v>0</v>
      </c>
      <c r="D1038" s="52">
        <v>0</v>
      </c>
      <c r="E1038" s="53"/>
    </row>
    <row r="1039" spans="1:5" ht="20.100000000000001" customHeight="1">
      <c r="A1039" s="51" t="s">
        <v>829</v>
      </c>
      <c r="B1039" s="52">
        <v>0</v>
      </c>
      <c r="C1039" s="52">
        <v>0</v>
      </c>
      <c r="D1039" s="52">
        <v>0</v>
      </c>
      <c r="E1039" s="53"/>
    </row>
    <row r="1040" spans="1:5" ht="20.100000000000001" customHeight="1">
      <c r="A1040" s="51" t="s">
        <v>830</v>
      </c>
      <c r="B1040" s="52">
        <f>SUM(B1041:B1042)</f>
        <v>0</v>
      </c>
      <c r="C1040" s="52">
        <f>SUM(C1041:C1042)</f>
        <v>0</v>
      </c>
      <c r="D1040" s="52">
        <f>SUM(D1041:D1042)</f>
        <v>0</v>
      </c>
      <c r="E1040" s="53"/>
    </row>
    <row r="1041" spans="1:5" ht="20.100000000000001" customHeight="1">
      <c r="A1041" s="51" t="s">
        <v>831</v>
      </c>
      <c r="B1041" s="52">
        <v>0</v>
      </c>
      <c r="C1041" s="52">
        <v>0</v>
      </c>
      <c r="D1041" s="52">
        <v>0</v>
      </c>
      <c r="E1041" s="53"/>
    </row>
    <row r="1042" spans="1:5" ht="20.100000000000001" customHeight="1">
      <c r="A1042" s="51" t="s">
        <v>832</v>
      </c>
      <c r="B1042" s="52">
        <v>0</v>
      </c>
      <c r="C1042" s="52">
        <v>0</v>
      </c>
      <c r="D1042" s="52">
        <v>0</v>
      </c>
      <c r="E1042" s="53"/>
    </row>
    <row r="1043" spans="1:5" ht="20.100000000000001" customHeight="1">
      <c r="A1043" s="51" t="s">
        <v>833</v>
      </c>
      <c r="B1043" s="52">
        <f>SUM(B1044,B1054,B1070,B1075,B1089,B1096,B1103)</f>
        <v>25417</v>
      </c>
      <c r="C1043" s="52">
        <f>SUM(C1044,C1054,C1070,C1075,C1089,C1096,C1103)</f>
        <v>20840</v>
      </c>
      <c r="D1043" s="52">
        <f>SUM(D1044,D1054,D1070,D1075,D1089,D1096,D1103)</f>
        <v>14344</v>
      </c>
      <c r="E1043" s="53"/>
    </row>
    <row r="1044" spans="1:5" ht="20.100000000000001" customHeight="1">
      <c r="A1044" s="51" t="s">
        <v>834</v>
      </c>
      <c r="B1044" s="52">
        <f>SUM(B1045:B1053)</f>
        <v>0</v>
      </c>
      <c r="C1044" s="52">
        <f>SUM(C1045:C1053)</f>
        <v>0</v>
      </c>
      <c r="D1044" s="52">
        <f>SUM(D1045:D1053)</f>
        <v>0</v>
      </c>
      <c r="E1044" s="53"/>
    </row>
    <row r="1045" spans="1:5" ht="20.100000000000001" customHeight="1">
      <c r="A1045" s="51" t="s">
        <v>40</v>
      </c>
      <c r="B1045" s="52">
        <v>0</v>
      </c>
      <c r="C1045" s="52">
        <v>0</v>
      </c>
      <c r="D1045" s="52">
        <v>0</v>
      </c>
      <c r="E1045" s="53"/>
    </row>
    <row r="1046" spans="1:5" ht="20.100000000000001" customHeight="1">
      <c r="A1046" s="51" t="s">
        <v>41</v>
      </c>
      <c r="B1046" s="52">
        <v>0</v>
      </c>
      <c r="C1046" s="52">
        <v>0</v>
      </c>
      <c r="D1046" s="52">
        <v>0</v>
      </c>
      <c r="E1046" s="53"/>
    </row>
    <row r="1047" spans="1:5" ht="20.100000000000001" customHeight="1">
      <c r="A1047" s="51" t="s">
        <v>42</v>
      </c>
      <c r="B1047" s="52">
        <v>0</v>
      </c>
      <c r="C1047" s="52">
        <v>0</v>
      </c>
      <c r="D1047" s="52">
        <v>0</v>
      </c>
      <c r="E1047" s="53"/>
    </row>
    <row r="1048" spans="1:5" ht="20.100000000000001" customHeight="1">
      <c r="A1048" s="51" t="s">
        <v>835</v>
      </c>
      <c r="B1048" s="52">
        <v>0</v>
      </c>
      <c r="C1048" s="52">
        <v>0</v>
      </c>
      <c r="D1048" s="52">
        <v>0</v>
      </c>
      <c r="E1048" s="53"/>
    </row>
    <row r="1049" spans="1:5" ht="20.100000000000001" customHeight="1">
      <c r="A1049" s="51" t="s">
        <v>836</v>
      </c>
      <c r="B1049" s="52">
        <v>0</v>
      </c>
      <c r="C1049" s="52">
        <v>0</v>
      </c>
      <c r="D1049" s="52">
        <v>0</v>
      </c>
      <c r="E1049" s="53"/>
    </row>
    <row r="1050" spans="1:5" ht="20.100000000000001" customHeight="1">
      <c r="A1050" s="51" t="s">
        <v>837</v>
      </c>
      <c r="B1050" s="52">
        <v>0</v>
      </c>
      <c r="C1050" s="52">
        <v>0</v>
      </c>
      <c r="D1050" s="52">
        <v>0</v>
      </c>
      <c r="E1050" s="53"/>
    </row>
    <row r="1051" spans="1:5" ht="20.100000000000001" customHeight="1">
      <c r="A1051" s="51" t="s">
        <v>838</v>
      </c>
      <c r="B1051" s="52">
        <v>0</v>
      </c>
      <c r="C1051" s="52">
        <v>0</v>
      </c>
      <c r="D1051" s="52">
        <v>0</v>
      </c>
      <c r="E1051" s="53"/>
    </row>
    <row r="1052" spans="1:5" ht="20.100000000000001" customHeight="1">
      <c r="A1052" s="51" t="s">
        <v>839</v>
      </c>
      <c r="B1052" s="52">
        <v>0</v>
      </c>
      <c r="C1052" s="52">
        <v>0</v>
      </c>
      <c r="D1052" s="52">
        <v>0</v>
      </c>
      <c r="E1052" s="53"/>
    </row>
    <row r="1053" spans="1:5" ht="20.100000000000001" customHeight="1">
      <c r="A1053" s="51" t="s">
        <v>840</v>
      </c>
      <c r="B1053" s="52">
        <v>0</v>
      </c>
      <c r="C1053" s="52">
        <v>0</v>
      </c>
      <c r="D1053" s="52">
        <v>0</v>
      </c>
      <c r="E1053" s="53"/>
    </row>
    <row r="1054" spans="1:5" ht="20.100000000000001" customHeight="1">
      <c r="A1054" s="51" t="s">
        <v>841</v>
      </c>
      <c r="B1054" s="52">
        <f>SUM(B1055:B1069)</f>
        <v>0</v>
      </c>
      <c r="C1054" s="52">
        <f>SUM(C1055:C1069)</f>
        <v>0</v>
      </c>
      <c r="D1054" s="52">
        <f>SUM(D1055:D1069)</f>
        <v>0</v>
      </c>
      <c r="E1054" s="53"/>
    </row>
    <row r="1055" spans="1:5" ht="20.100000000000001" customHeight="1">
      <c r="A1055" s="51" t="s">
        <v>40</v>
      </c>
      <c r="B1055" s="52">
        <v>0</v>
      </c>
      <c r="C1055" s="52">
        <v>0</v>
      </c>
      <c r="D1055" s="52">
        <v>0</v>
      </c>
      <c r="E1055" s="53"/>
    </row>
    <row r="1056" spans="1:5" ht="20.100000000000001" customHeight="1">
      <c r="A1056" s="51" t="s">
        <v>41</v>
      </c>
      <c r="B1056" s="52">
        <v>0</v>
      </c>
      <c r="C1056" s="52">
        <v>0</v>
      </c>
      <c r="D1056" s="52">
        <v>0</v>
      </c>
      <c r="E1056" s="53"/>
    </row>
    <row r="1057" spans="1:5" ht="20.100000000000001" customHeight="1">
      <c r="A1057" s="51" t="s">
        <v>42</v>
      </c>
      <c r="B1057" s="52">
        <v>0</v>
      </c>
      <c r="C1057" s="52">
        <v>0</v>
      </c>
      <c r="D1057" s="52">
        <v>0</v>
      </c>
      <c r="E1057" s="53"/>
    </row>
    <row r="1058" spans="1:5" ht="20.100000000000001" customHeight="1">
      <c r="A1058" s="51" t="s">
        <v>842</v>
      </c>
      <c r="B1058" s="52">
        <v>0</v>
      </c>
      <c r="C1058" s="52">
        <v>0</v>
      </c>
      <c r="D1058" s="52">
        <v>0</v>
      </c>
      <c r="E1058" s="53"/>
    </row>
    <row r="1059" spans="1:5" ht="20.100000000000001" customHeight="1">
      <c r="A1059" s="51" t="s">
        <v>843</v>
      </c>
      <c r="B1059" s="52">
        <v>0</v>
      </c>
      <c r="C1059" s="52">
        <v>0</v>
      </c>
      <c r="D1059" s="52">
        <v>0</v>
      </c>
      <c r="E1059" s="53"/>
    </row>
    <row r="1060" spans="1:5" ht="20.100000000000001" customHeight="1">
      <c r="A1060" s="51" t="s">
        <v>844</v>
      </c>
      <c r="B1060" s="52">
        <v>0</v>
      </c>
      <c r="C1060" s="52">
        <v>0</v>
      </c>
      <c r="D1060" s="52">
        <v>0</v>
      </c>
      <c r="E1060" s="53"/>
    </row>
    <row r="1061" spans="1:5" ht="20.100000000000001" customHeight="1">
      <c r="A1061" s="51" t="s">
        <v>845</v>
      </c>
      <c r="B1061" s="52">
        <v>0</v>
      </c>
      <c r="C1061" s="52">
        <v>0</v>
      </c>
      <c r="D1061" s="52">
        <v>0</v>
      </c>
      <c r="E1061" s="53"/>
    </row>
    <row r="1062" spans="1:5" ht="20.100000000000001" customHeight="1">
      <c r="A1062" s="51" t="s">
        <v>846</v>
      </c>
      <c r="B1062" s="52">
        <v>0</v>
      </c>
      <c r="C1062" s="52">
        <v>0</v>
      </c>
      <c r="D1062" s="52">
        <v>0</v>
      </c>
      <c r="E1062" s="53"/>
    </row>
    <row r="1063" spans="1:5" ht="20.100000000000001" customHeight="1">
      <c r="A1063" s="51" t="s">
        <v>847</v>
      </c>
      <c r="B1063" s="52">
        <v>0</v>
      </c>
      <c r="C1063" s="52">
        <v>0</v>
      </c>
      <c r="D1063" s="52">
        <v>0</v>
      </c>
      <c r="E1063" s="53"/>
    </row>
    <row r="1064" spans="1:5" ht="20.100000000000001" customHeight="1">
      <c r="A1064" s="51" t="s">
        <v>848</v>
      </c>
      <c r="B1064" s="52">
        <v>0</v>
      </c>
      <c r="C1064" s="52">
        <v>0</v>
      </c>
      <c r="D1064" s="52">
        <v>0</v>
      </c>
      <c r="E1064" s="53"/>
    </row>
    <row r="1065" spans="1:5" ht="20.100000000000001" customHeight="1">
      <c r="A1065" s="51" t="s">
        <v>849</v>
      </c>
      <c r="B1065" s="52">
        <v>0</v>
      </c>
      <c r="C1065" s="52">
        <v>0</v>
      </c>
      <c r="D1065" s="52">
        <v>0</v>
      </c>
      <c r="E1065" s="53"/>
    </row>
    <row r="1066" spans="1:5" ht="20.100000000000001" customHeight="1">
      <c r="A1066" s="51" t="s">
        <v>850</v>
      </c>
      <c r="B1066" s="52">
        <v>0</v>
      </c>
      <c r="C1066" s="52">
        <v>0</v>
      </c>
      <c r="D1066" s="52">
        <v>0</v>
      </c>
      <c r="E1066" s="53"/>
    </row>
    <row r="1067" spans="1:5" ht="20.100000000000001" customHeight="1">
      <c r="A1067" s="51" t="s">
        <v>851</v>
      </c>
      <c r="B1067" s="52">
        <v>0</v>
      </c>
      <c r="C1067" s="52">
        <v>0</v>
      </c>
      <c r="D1067" s="52">
        <v>0</v>
      </c>
      <c r="E1067" s="53"/>
    </row>
    <row r="1068" spans="1:5" ht="20.100000000000001" customHeight="1">
      <c r="A1068" s="51" t="s">
        <v>852</v>
      </c>
      <c r="B1068" s="52">
        <v>0</v>
      </c>
      <c r="C1068" s="52">
        <v>0</v>
      </c>
      <c r="D1068" s="52">
        <v>0</v>
      </c>
      <c r="E1068" s="53"/>
    </row>
    <row r="1069" spans="1:5" ht="20.100000000000001" customHeight="1">
      <c r="A1069" s="51" t="s">
        <v>853</v>
      </c>
      <c r="B1069" s="52">
        <v>0</v>
      </c>
      <c r="C1069" s="52">
        <v>0</v>
      </c>
      <c r="D1069" s="52">
        <v>0</v>
      </c>
      <c r="E1069" s="53"/>
    </row>
    <row r="1070" spans="1:5" ht="20.100000000000001" customHeight="1">
      <c r="A1070" s="51" t="s">
        <v>854</v>
      </c>
      <c r="B1070" s="52">
        <f>SUM(B1071:B1074)</f>
        <v>0</v>
      </c>
      <c r="C1070" s="52">
        <f>SUM(C1071:C1074)</f>
        <v>0</v>
      </c>
      <c r="D1070" s="52">
        <f>SUM(D1071:D1074)</f>
        <v>0</v>
      </c>
      <c r="E1070" s="53"/>
    </row>
    <row r="1071" spans="1:5" ht="20.100000000000001" customHeight="1">
      <c r="A1071" s="51" t="s">
        <v>40</v>
      </c>
      <c r="B1071" s="52">
        <v>0</v>
      </c>
      <c r="C1071" s="52">
        <v>0</v>
      </c>
      <c r="D1071" s="52">
        <v>0</v>
      </c>
      <c r="E1071" s="53"/>
    </row>
    <row r="1072" spans="1:5" ht="20.100000000000001" customHeight="1">
      <c r="A1072" s="51" t="s">
        <v>41</v>
      </c>
      <c r="B1072" s="52">
        <v>0</v>
      </c>
      <c r="C1072" s="52">
        <v>0</v>
      </c>
      <c r="D1072" s="52">
        <v>0</v>
      </c>
      <c r="E1072" s="53"/>
    </row>
    <row r="1073" spans="1:5" ht="20.100000000000001" customHeight="1">
      <c r="A1073" s="51" t="s">
        <v>42</v>
      </c>
      <c r="B1073" s="52">
        <v>0</v>
      </c>
      <c r="C1073" s="52">
        <v>0</v>
      </c>
      <c r="D1073" s="52">
        <v>0</v>
      </c>
      <c r="E1073" s="53"/>
    </row>
    <row r="1074" spans="1:5" ht="20.100000000000001" customHeight="1">
      <c r="A1074" s="51" t="s">
        <v>855</v>
      </c>
      <c r="B1074" s="52">
        <v>0</v>
      </c>
      <c r="C1074" s="52">
        <v>0</v>
      </c>
      <c r="D1074" s="52">
        <v>0</v>
      </c>
      <c r="E1074" s="53"/>
    </row>
    <row r="1075" spans="1:5" ht="20.100000000000001" customHeight="1">
      <c r="A1075" s="51" t="s">
        <v>856</v>
      </c>
      <c r="B1075" s="52">
        <f>SUM(B1076:B1088)</f>
        <v>0</v>
      </c>
      <c r="C1075" s="52">
        <f>SUM(C1076:C1088)</f>
        <v>0</v>
      </c>
      <c r="D1075" s="52">
        <f>SUM(D1076:D1088)</f>
        <v>181</v>
      </c>
      <c r="E1075" s="53"/>
    </row>
    <row r="1076" spans="1:5" ht="20.100000000000001" customHeight="1">
      <c r="A1076" s="51" t="s">
        <v>40</v>
      </c>
      <c r="B1076" s="52">
        <v>0</v>
      </c>
      <c r="C1076" s="52">
        <v>0</v>
      </c>
      <c r="D1076" s="52">
        <v>164</v>
      </c>
      <c r="E1076" s="53"/>
    </row>
    <row r="1077" spans="1:5" ht="20.100000000000001" customHeight="1">
      <c r="A1077" s="51" t="s">
        <v>41</v>
      </c>
      <c r="B1077" s="52">
        <v>0</v>
      </c>
      <c r="C1077" s="52">
        <v>0</v>
      </c>
      <c r="D1077" s="52">
        <v>17</v>
      </c>
      <c r="E1077" s="53"/>
    </row>
    <row r="1078" spans="1:5" ht="20.100000000000001" customHeight="1">
      <c r="A1078" s="51" t="s">
        <v>42</v>
      </c>
      <c r="B1078" s="52">
        <v>0</v>
      </c>
      <c r="C1078" s="52">
        <v>0</v>
      </c>
      <c r="D1078" s="52">
        <v>0</v>
      </c>
      <c r="E1078" s="53"/>
    </row>
    <row r="1079" spans="1:5" ht="20.100000000000001" customHeight="1">
      <c r="A1079" s="51" t="s">
        <v>857</v>
      </c>
      <c r="B1079" s="52">
        <v>0</v>
      </c>
      <c r="C1079" s="52">
        <v>0</v>
      </c>
      <c r="D1079" s="52">
        <v>0</v>
      </c>
      <c r="E1079" s="53"/>
    </row>
    <row r="1080" spans="1:5" ht="20.100000000000001" customHeight="1">
      <c r="A1080" s="51" t="s">
        <v>858</v>
      </c>
      <c r="B1080" s="52">
        <v>0</v>
      </c>
      <c r="C1080" s="52">
        <v>0</v>
      </c>
      <c r="D1080" s="52">
        <v>0</v>
      </c>
      <c r="E1080" s="53"/>
    </row>
    <row r="1081" spans="1:5" ht="20.100000000000001" customHeight="1">
      <c r="A1081" s="51" t="s">
        <v>859</v>
      </c>
      <c r="B1081" s="52">
        <v>0</v>
      </c>
      <c r="C1081" s="52">
        <v>0</v>
      </c>
      <c r="D1081" s="52">
        <v>0</v>
      </c>
      <c r="E1081" s="53"/>
    </row>
    <row r="1082" spans="1:5" ht="19.5" customHeight="1">
      <c r="A1082" s="51" t="s">
        <v>860</v>
      </c>
      <c r="B1082" s="52">
        <v>0</v>
      </c>
      <c r="C1082" s="52">
        <v>0</v>
      </c>
      <c r="D1082" s="52">
        <v>0</v>
      </c>
      <c r="E1082" s="53"/>
    </row>
    <row r="1083" spans="1:5" ht="20.100000000000001" customHeight="1">
      <c r="A1083" s="51" t="s">
        <v>861</v>
      </c>
      <c r="B1083" s="52">
        <v>0</v>
      </c>
      <c r="C1083" s="52">
        <v>0</v>
      </c>
      <c r="D1083" s="52">
        <v>0</v>
      </c>
      <c r="E1083" s="53"/>
    </row>
    <row r="1084" spans="1:5" ht="20.100000000000001" customHeight="1">
      <c r="A1084" s="51" t="s">
        <v>862</v>
      </c>
      <c r="B1084" s="52">
        <v>0</v>
      </c>
      <c r="C1084" s="52">
        <v>0</v>
      </c>
      <c r="D1084" s="52">
        <v>0</v>
      </c>
      <c r="E1084" s="53"/>
    </row>
    <row r="1085" spans="1:5" ht="20.100000000000001" customHeight="1">
      <c r="A1085" s="51" t="s">
        <v>863</v>
      </c>
      <c r="B1085" s="52">
        <v>0</v>
      </c>
      <c r="C1085" s="52">
        <v>0</v>
      </c>
      <c r="D1085" s="52">
        <v>0</v>
      </c>
      <c r="E1085" s="53"/>
    </row>
    <row r="1086" spans="1:5" ht="20.100000000000001" customHeight="1">
      <c r="A1086" s="51" t="s">
        <v>808</v>
      </c>
      <c r="B1086" s="52">
        <v>0</v>
      </c>
      <c r="C1086" s="52">
        <v>0</v>
      </c>
      <c r="D1086" s="52">
        <v>0</v>
      </c>
      <c r="E1086" s="53"/>
    </row>
    <row r="1087" spans="1:5" ht="20.100000000000001" customHeight="1">
      <c r="A1087" s="51" t="s">
        <v>864</v>
      </c>
      <c r="B1087" s="52">
        <v>0</v>
      </c>
      <c r="C1087" s="52">
        <v>0</v>
      </c>
      <c r="D1087" s="52">
        <v>0</v>
      </c>
      <c r="E1087" s="53"/>
    </row>
    <row r="1088" spans="1:5" ht="20.100000000000001" customHeight="1">
      <c r="A1088" s="51" t="s">
        <v>865</v>
      </c>
      <c r="B1088" s="52">
        <v>0</v>
      </c>
      <c r="C1088" s="52">
        <v>0</v>
      </c>
      <c r="D1088" s="52">
        <v>0</v>
      </c>
      <c r="E1088" s="53"/>
    </row>
    <row r="1089" spans="1:5" ht="20.100000000000001" customHeight="1">
      <c r="A1089" s="51" t="s">
        <v>866</v>
      </c>
      <c r="B1089" s="52">
        <f>SUM(B1090:B1095)</f>
        <v>0</v>
      </c>
      <c r="C1089" s="52">
        <f>SUM(C1090:C1095)</f>
        <v>0</v>
      </c>
      <c r="D1089" s="52">
        <f>SUM(D1090:D1095)</f>
        <v>0</v>
      </c>
      <c r="E1089" s="53"/>
    </row>
    <row r="1090" spans="1:5" ht="20.100000000000001" customHeight="1">
      <c r="A1090" s="51" t="s">
        <v>40</v>
      </c>
      <c r="B1090" s="52">
        <v>0</v>
      </c>
      <c r="C1090" s="52">
        <v>0</v>
      </c>
      <c r="D1090" s="52">
        <v>0</v>
      </c>
      <c r="E1090" s="53"/>
    </row>
    <row r="1091" spans="1:5" ht="20.100000000000001" customHeight="1">
      <c r="A1091" s="51" t="s">
        <v>41</v>
      </c>
      <c r="B1091" s="52">
        <v>0</v>
      </c>
      <c r="C1091" s="52">
        <v>0</v>
      </c>
      <c r="D1091" s="52">
        <v>0</v>
      </c>
      <c r="E1091" s="53"/>
    </row>
    <row r="1092" spans="1:5" ht="20.100000000000001" customHeight="1">
      <c r="A1092" s="51" t="s">
        <v>42</v>
      </c>
      <c r="B1092" s="52">
        <v>0</v>
      </c>
      <c r="C1092" s="52">
        <v>0</v>
      </c>
      <c r="D1092" s="52">
        <v>0</v>
      </c>
      <c r="E1092" s="53"/>
    </row>
    <row r="1093" spans="1:5" ht="20.100000000000001" customHeight="1">
      <c r="A1093" s="51" t="s">
        <v>867</v>
      </c>
      <c r="B1093" s="52">
        <v>0</v>
      </c>
      <c r="C1093" s="52">
        <v>0</v>
      </c>
      <c r="D1093" s="52">
        <v>0</v>
      </c>
      <c r="E1093" s="53"/>
    </row>
    <row r="1094" spans="1:5" ht="20.100000000000001" customHeight="1">
      <c r="A1094" s="51" t="s">
        <v>868</v>
      </c>
      <c r="B1094" s="52">
        <v>0</v>
      </c>
      <c r="C1094" s="52">
        <v>0</v>
      </c>
      <c r="D1094" s="52">
        <v>0</v>
      </c>
      <c r="E1094" s="53"/>
    </row>
    <row r="1095" spans="1:5" ht="20.100000000000001" customHeight="1">
      <c r="A1095" s="51" t="s">
        <v>869</v>
      </c>
      <c r="B1095" s="52">
        <v>0</v>
      </c>
      <c r="C1095" s="52">
        <v>0</v>
      </c>
      <c r="D1095" s="52">
        <v>0</v>
      </c>
      <c r="E1095" s="53"/>
    </row>
    <row r="1096" spans="1:5" ht="20.100000000000001" customHeight="1">
      <c r="A1096" s="51" t="s">
        <v>870</v>
      </c>
      <c r="B1096" s="52">
        <f>SUM(B1097:B1102)</f>
        <v>25381</v>
      </c>
      <c r="C1096" s="52">
        <f>SUM(C1097:C1102)</f>
        <v>20840</v>
      </c>
      <c r="D1096" s="52">
        <f>SUM(D1097:D1102)</f>
        <v>14163</v>
      </c>
      <c r="E1096" s="53"/>
    </row>
    <row r="1097" spans="1:5" ht="20.100000000000001" customHeight="1">
      <c r="A1097" s="51" t="s">
        <v>40</v>
      </c>
      <c r="B1097" s="52">
        <v>732</v>
      </c>
      <c r="C1097" s="52">
        <v>858</v>
      </c>
      <c r="D1097" s="52">
        <v>323</v>
      </c>
      <c r="E1097" s="53"/>
    </row>
    <row r="1098" spans="1:5" ht="20.100000000000001" customHeight="1">
      <c r="A1098" s="51" t="s">
        <v>41</v>
      </c>
      <c r="B1098" s="52">
        <v>348</v>
      </c>
      <c r="C1098" s="52">
        <v>281</v>
      </c>
      <c r="D1098" s="52">
        <v>0</v>
      </c>
      <c r="E1098" s="53"/>
    </row>
    <row r="1099" spans="1:5" ht="20.100000000000001" customHeight="1">
      <c r="A1099" s="51" t="s">
        <v>42</v>
      </c>
      <c r="B1099" s="52">
        <v>0</v>
      </c>
      <c r="C1099" s="52">
        <v>0</v>
      </c>
      <c r="D1099" s="52">
        <v>0</v>
      </c>
      <c r="E1099" s="53"/>
    </row>
    <row r="1100" spans="1:5" ht="20.100000000000001" customHeight="1">
      <c r="A1100" s="51" t="s">
        <v>871</v>
      </c>
      <c r="B1100" s="52">
        <v>0</v>
      </c>
      <c r="C1100" s="52">
        <v>0</v>
      </c>
      <c r="D1100" s="52">
        <v>0</v>
      </c>
      <c r="E1100" s="53"/>
    </row>
    <row r="1101" spans="1:5" ht="20.100000000000001" customHeight="1">
      <c r="A1101" s="51" t="s">
        <v>872</v>
      </c>
      <c r="B1101" s="52">
        <v>0</v>
      </c>
      <c r="C1101" s="52">
        <v>0</v>
      </c>
      <c r="D1101" s="52">
        <v>0</v>
      </c>
      <c r="E1101" s="53"/>
    </row>
    <row r="1102" spans="1:5" ht="20.100000000000001" customHeight="1">
      <c r="A1102" s="51" t="s">
        <v>873</v>
      </c>
      <c r="B1102" s="52">
        <f>19301+5000</f>
        <v>24301</v>
      </c>
      <c r="C1102" s="52">
        <v>19701</v>
      </c>
      <c r="D1102" s="52">
        <v>13840</v>
      </c>
      <c r="E1102" s="53"/>
    </row>
    <row r="1103" spans="1:5" ht="20.100000000000001" customHeight="1">
      <c r="A1103" s="51" t="s">
        <v>874</v>
      </c>
      <c r="B1103" s="52">
        <f>SUM(B1104:B1108)</f>
        <v>36</v>
      </c>
      <c r="C1103" s="52">
        <f>SUM(C1104:C1108)</f>
        <v>0</v>
      </c>
      <c r="D1103" s="52">
        <f>SUM(D1104:D1108)</f>
        <v>0</v>
      </c>
      <c r="E1103" s="53"/>
    </row>
    <row r="1104" spans="1:5" ht="20.100000000000001" customHeight="1">
      <c r="A1104" s="51" t="s">
        <v>875</v>
      </c>
      <c r="B1104" s="52">
        <v>0</v>
      </c>
      <c r="C1104" s="52">
        <v>0</v>
      </c>
      <c r="D1104" s="52">
        <v>0</v>
      </c>
      <c r="E1104" s="53"/>
    </row>
    <row r="1105" spans="1:5" ht="20.100000000000001" customHeight="1">
      <c r="A1105" s="51" t="s">
        <v>876</v>
      </c>
      <c r="B1105" s="52">
        <v>0</v>
      </c>
      <c r="C1105" s="52">
        <v>0</v>
      </c>
      <c r="D1105" s="52">
        <v>0</v>
      </c>
      <c r="E1105" s="53"/>
    </row>
    <row r="1106" spans="1:5" ht="20.100000000000001" customHeight="1">
      <c r="A1106" s="51" t="s">
        <v>877</v>
      </c>
      <c r="B1106" s="52">
        <v>0</v>
      </c>
      <c r="C1106" s="52">
        <v>0</v>
      </c>
      <c r="D1106" s="52">
        <v>0</v>
      </c>
      <c r="E1106" s="53"/>
    </row>
    <row r="1107" spans="1:5" ht="20.100000000000001" customHeight="1">
      <c r="A1107" s="51" t="s">
        <v>878</v>
      </c>
      <c r="B1107" s="52">
        <v>0</v>
      </c>
      <c r="C1107" s="52">
        <v>0</v>
      </c>
      <c r="D1107" s="52">
        <v>0</v>
      </c>
      <c r="E1107" s="53"/>
    </row>
    <row r="1108" spans="1:5" ht="20.100000000000001" customHeight="1">
      <c r="A1108" s="51" t="s">
        <v>879</v>
      </c>
      <c r="B1108" s="52">
        <v>36</v>
      </c>
      <c r="C1108" s="52">
        <v>0</v>
      </c>
      <c r="D1108" s="52">
        <v>0</v>
      </c>
      <c r="E1108" s="53"/>
    </row>
    <row r="1109" spans="1:5" ht="20.100000000000001" customHeight="1">
      <c r="A1109" s="51" t="s">
        <v>880</v>
      </c>
      <c r="B1109" s="52">
        <f>SUM(B1110,B1120,B1126)</f>
        <v>163</v>
      </c>
      <c r="C1109" s="52">
        <f>SUM(C1110,C1120,C1126)</f>
        <v>183</v>
      </c>
      <c r="D1109" s="52">
        <f>SUM(D1110,D1120,D1126)</f>
        <v>154</v>
      </c>
      <c r="E1109" s="53"/>
    </row>
    <row r="1110" spans="1:5" ht="20.100000000000001" customHeight="1">
      <c r="A1110" s="51" t="s">
        <v>881</v>
      </c>
      <c r="B1110" s="52">
        <f>SUM(B1111:B1119)</f>
        <v>163</v>
      </c>
      <c r="C1110" s="52">
        <f>SUM(C1111:C1119)</f>
        <v>183</v>
      </c>
      <c r="D1110" s="52">
        <f>SUM(D1111:D1119)</f>
        <v>154</v>
      </c>
      <c r="E1110" s="53"/>
    </row>
    <row r="1111" spans="1:5" ht="20.100000000000001" customHeight="1">
      <c r="A1111" s="51" t="s">
        <v>40</v>
      </c>
      <c r="B1111" s="52">
        <v>163</v>
      </c>
      <c r="C1111" s="52">
        <v>183</v>
      </c>
      <c r="D1111" s="52">
        <v>67</v>
      </c>
      <c r="E1111" s="53"/>
    </row>
    <row r="1112" spans="1:5" ht="20.100000000000001" customHeight="1">
      <c r="A1112" s="51" t="s">
        <v>41</v>
      </c>
      <c r="B1112" s="52">
        <v>0</v>
      </c>
      <c r="C1112" s="52">
        <v>0</v>
      </c>
      <c r="D1112" s="52">
        <v>0</v>
      </c>
      <c r="E1112" s="53"/>
    </row>
    <row r="1113" spans="1:5" ht="20.100000000000001" customHeight="1">
      <c r="A1113" s="51" t="s">
        <v>42</v>
      </c>
      <c r="B1113" s="52">
        <v>0</v>
      </c>
      <c r="C1113" s="52">
        <v>0</v>
      </c>
      <c r="D1113" s="52">
        <v>0</v>
      </c>
      <c r="E1113" s="53"/>
    </row>
    <row r="1114" spans="1:5" ht="20.100000000000001" customHeight="1">
      <c r="A1114" s="51" t="s">
        <v>882</v>
      </c>
      <c r="B1114" s="52">
        <v>0</v>
      </c>
      <c r="C1114" s="52">
        <v>0</v>
      </c>
      <c r="D1114" s="52">
        <v>0</v>
      </c>
      <c r="E1114" s="53"/>
    </row>
    <row r="1115" spans="1:5" ht="20.100000000000001" customHeight="1">
      <c r="A1115" s="51" t="s">
        <v>883</v>
      </c>
      <c r="B1115" s="52">
        <v>0</v>
      </c>
      <c r="C1115" s="52">
        <v>0</v>
      </c>
      <c r="D1115" s="52">
        <v>0</v>
      </c>
      <c r="E1115" s="53"/>
    </row>
    <row r="1116" spans="1:5" ht="20.100000000000001" customHeight="1">
      <c r="A1116" s="51" t="s">
        <v>884</v>
      </c>
      <c r="B1116" s="52">
        <v>0</v>
      </c>
      <c r="C1116" s="52">
        <v>0</v>
      </c>
      <c r="D1116" s="52">
        <v>0</v>
      </c>
      <c r="E1116" s="53"/>
    </row>
    <row r="1117" spans="1:5" ht="20.100000000000001" customHeight="1">
      <c r="A1117" s="51" t="s">
        <v>885</v>
      </c>
      <c r="B1117" s="52">
        <v>0</v>
      </c>
      <c r="C1117" s="52">
        <v>0</v>
      </c>
      <c r="D1117" s="52">
        <v>0</v>
      </c>
      <c r="E1117" s="53"/>
    </row>
    <row r="1118" spans="1:5" ht="20.100000000000001" customHeight="1">
      <c r="A1118" s="51" t="s">
        <v>49</v>
      </c>
      <c r="B1118" s="52">
        <v>0</v>
      </c>
      <c r="C1118" s="52">
        <v>0</v>
      </c>
      <c r="D1118" s="52">
        <v>0</v>
      </c>
      <c r="E1118" s="53"/>
    </row>
    <row r="1119" spans="1:5" ht="20.100000000000001" customHeight="1">
      <c r="A1119" s="51" t="s">
        <v>886</v>
      </c>
      <c r="B1119" s="52">
        <v>0</v>
      </c>
      <c r="C1119" s="52">
        <v>0</v>
      </c>
      <c r="D1119" s="52">
        <v>87</v>
      </c>
      <c r="E1119" s="53"/>
    </row>
    <row r="1120" spans="1:5" ht="20.100000000000001" customHeight="1">
      <c r="A1120" s="51" t="s">
        <v>887</v>
      </c>
      <c r="B1120" s="52">
        <f>SUM(B1121:B1125)</f>
        <v>0</v>
      </c>
      <c r="C1120" s="52">
        <f>SUM(C1121:C1125)</f>
        <v>0</v>
      </c>
      <c r="D1120" s="52">
        <f>SUM(D1121:D1125)</f>
        <v>0</v>
      </c>
      <c r="E1120" s="53"/>
    </row>
    <row r="1121" spans="1:5" ht="20.100000000000001" customHeight="1">
      <c r="A1121" s="51" t="s">
        <v>40</v>
      </c>
      <c r="B1121" s="52">
        <v>0</v>
      </c>
      <c r="C1121" s="52">
        <v>0</v>
      </c>
      <c r="D1121" s="52">
        <v>0</v>
      </c>
      <c r="E1121" s="53"/>
    </row>
    <row r="1122" spans="1:5" ht="20.100000000000001" customHeight="1">
      <c r="A1122" s="51" t="s">
        <v>41</v>
      </c>
      <c r="B1122" s="52">
        <v>0</v>
      </c>
      <c r="C1122" s="52">
        <v>0</v>
      </c>
      <c r="D1122" s="52">
        <v>0</v>
      </c>
      <c r="E1122" s="53"/>
    </row>
    <row r="1123" spans="1:5" ht="20.100000000000001" customHeight="1">
      <c r="A1123" s="51" t="s">
        <v>42</v>
      </c>
      <c r="B1123" s="52">
        <v>0</v>
      </c>
      <c r="C1123" s="52">
        <v>0</v>
      </c>
      <c r="D1123" s="52">
        <v>0</v>
      </c>
      <c r="E1123" s="53"/>
    </row>
    <row r="1124" spans="1:5" ht="20.100000000000001" customHeight="1">
      <c r="A1124" s="51" t="s">
        <v>888</v>
      </c>
      <c r="B1124" s="52">
        <v>0</v>
      </c>
      <c r="C1124" s="52">
        <v>0</v>
      </c>
      <c r="D1124" s="52">
        <v>0</v>
      </c>
      <c r="E1124" s="53"/>
    </row>
    <row r="1125" spans="1:5" ht="20.100000000000001" customHeight="1">
      <c r="A1125" s="51" t="s">
        <v>889</v>
      </c>
      <c r="B1125" s="52">
        <v>0</v>
      </c>
      <c r="C1125" s="52">
        <v>0</v>
      </c>
      <c r="D1125" s="52">
        <v>0</v>
      </c>
      <c r="E1125" s="53"/>
    </row>
    <row r="1126" spans="1:5" ht="20.100000000000001" customHeight="1">
      <c r="A1126" s="51" t="s">
        <v>890</v>
      </c>
      <c r="B1126" s="52">
        <f>SUM(B1127:B1128)</f>
        <v>0</v>
      </c>
      <c r="C1126" s="52">
        <f>SUM(C1127:C1128)</f>
        <v>0</v>
      </c>
      <c r="D1126" s="52">
        <f>SUM(D1127:D1128)</f>
        <v>0</v>
      </c>
      <c r="E1126" s="53"/>
    </row>
    <row r="1127" spans="1:5" ht="20.100000000000001" customHeight="1">
      <c r="A1127" s="51" t="s">
        <v>891</v>
      </c>
      <c r="B1127" s="52">
        <v>0</v>
      </c>
      <c r="C1127" s="52">
        <v>0</v>
      </c>
      <c r="D1127" s="52">
        <v>0</v>
      </c>
      <c r="E1127" s="53"/>
    </row>
    <row r="1128" spans="1:5" ht="20.100000000000001" customHeight="1">
      <c r="A1128" s="51" t="s">
        <v>892</v>
      </c>
      <c r="B1128" s="52">
        <v>0</v>
      </c>
      <c r="C1128" s="52">
        <v>0</v>
      </c>
      <c r="D1128" s="52">
        <v>0</v>
      </c>
      <c r="E1128" s="53"/>
    </row>
    <row r="1129" spans="1:5" ht="20.100000000000001" customHeight="1">
      <c r="A1129" s="51" t="s">
        <v>893</v>
      </c>
      <c r="B1129" s="52">
        <f>SUM(B1130,B1137,B1147,B1153,B1156)</f>
        <v>56</v>
      </c>
      <c r="C1129" s="52">
        <f>SUM(C1130,C1137,C1147,C1153,C1156)</f>
        <v>56</v>
      </c>
      <c r="D1129" s="52">
        <f>SUM(D1130,D1137,D1147,D1153,D1156)</f>
        <v>56</v>
      </c>
      <c r="E1129" s="53"/>
    </row>
    <row r="1130" spans="1:5" ht="20.100000000000001" customHeight="1">
      <c r="A1130" s="51" t="s">
        <v>894</v>
      </c>
      <c r="B1130" s="52">
        <f>SUM(B1131:B1136)</f>
        <v>56</v>
      </c>
      <c r="C1130" s="52">
        <f>SUM(C1131:C1136)</f>
        <v>56</v>
      </c>
      <c r="D1130" s="52">
        <f>SUM(D1131:D1136)</f>
        <v>56</v>
      </c>
      <c r="E1130" s="53"/>
    </row>
    <row r="1131" spans="1:5" ht="20.100000000000001" customHeight="1">
      <c r="A1131" s="51" t="s">
        <v>40</v>
      </c>
      <c r="B1131" s="52">
        <v>0</v>
      </c>
      <c r="C1131" s="52">
        <v>0</v>
      </c>
      <c r="D1131" s="52">
        <v>0</v>
      </c>
      <c r="E1131" s="53"/>
    </row>
    <row r="1132" spans="1:5" ht="20.100000000000001" customHeight="1">
      <c r="A1132" s="51" t="s">
        <v>41</v>
      </c>
      <c r="B1132" s="52">
        <v>56</v>
      </c>
      <c r="C1132" s="52">
        <v>56</v>
      </c>
      <c r="D1132" s="52">
        <v>56</v>
      </c>
      <c r="E1132" s="53"/>
    </row>
    <row r="1133" spans="1:5" ht="20.100000000000001" customHeight="1">
      <c r="A1133" s="51" t="s">
        <v>42</v>
      </c>
      <c r="B1133" s="52">
        <v>0</v>
      </c>
      <c r="C1133" s="52">
        <v>0</v>
      </c>
      <c r="D1133" s="52">
        <v>0</v>
      </c>
      <c r="E1133" s="53"/>
    </row>
    <row r="1134" spans="1:5" ht="20.100000000000001" customHeight="1">
      <c r="A1134" s="51" t="s">
        <v>895</v>
      </c>
      <c r="B1134" s="52">
        <v>0</v>
      </c>
      <c r="C1134" s="52">
        <v>0</v>
      </c>
      <c r="D1134" s="52">
        <v>0</v>
      </c>
      <c r="E1134" s="53"/>
    </row>
    <row r="1135" spans="1:5" ht="20.100000000000001" customHeight="1">
      <c r="A1135" s="51" t="s">
        <v>49</v>
      </c>
      <c r="B1135" s="52">
        <v>0</v>
      </c>
      <c r="C1135" s="52">
        <v>0</v>
      </c>
      <c r="D1135" s="52">
        <v>0</v>
      </c>
      <c r="E1135" s="53"/>
    </row>
    <row r="1136" spans="1:5" ht="20.100000000000001" customHeight="1">
      <c r="A1136" s="51" t="s">
        <v>896</v>
      </c>
      <c r="B1136" s="52">
        <v>0</v>
      </c>
      <c r="C1136" s="52">
        <v>0</v>
      </c>
      <c r="D1136" s="52">
        <v>0</v>
      </c>
      <c r="E1136" s="53"/>
    </row>
    <row r="1137" spans="1:5" ht="20.100000000000001" customHeight="1">
      <c r="A1137" s="51" t="s">
        <v>897</v>
      </c>
      <c r="B1137" s="52">
        <f>SUM(B1138:B1146)</f>
        <v>0</v>
      </c>
      <c r="C1137" s="52">
        <f>SUM(C1138:C1146)</f>
        <v>0</v>
      </c>
      <c r="D1137" s="52">
        <f>SUM(D1138:D1146)</f>
        <v>0</v>
      </c>
      <c r="E1137" s="53"/>
    </row>
    <row r="1138" spans="1:5" ht="20.100000000000001" customHeight="1">
      <c r="A1138" s="51" t="s">
        <v>898</v>
      </c>
      <c r="B1138" s="52">
        <v>0</v>
      </c>
      <c r="C1138" s="52">
        <v>0</v>
      </c>
      <c r="D1138" s="52">
        <v>0</v>
      </c>
      <c r="E1138" s="53"/>
    </row>
    <row r="1139" spans="1:5" ht="20.100000000000001" customHeight="1">
      <c r="A1139" s="51" t="s">
        <v>899</v>
      </c>
      <c r="B1139" s="52">
        <v>0</v>
      </c>
      <c r="C1139" s="52">
        <v>0</v>
      </c>
      <c r="D1139" s="52">
        <v>0</v>
      </c>
      <c r="E1139" s="53"/>
    </row>
    <row r="1140" spans="1:5" ht="20.100000000000001" customHeight="1">
      <c r="A1140" s="51" t="s">
        <v>900</v>
      </c>
      <c r="B1140" s="52">
        <v>0</v>
      </c>
      <c r="C1140" s="52">
        <v>0</v>
      </c>
      <c r="D1140" s="52">
        <v>0</v>
      </c>
      <c r="E1140" s="53"/>
    </row>
    <row r="1141" spans="1:5" ht="20.100000000000001" customHeight="1">
      <c r="A1141" s="51" t="s">
        <v>901</v>
      </c>
      <c r="B1141" s="52">
        <v>0</v>
      </c>
      <c r="C1141" s="52">
        <v>0</v>
      </c>
      <c r="D1141" s="52">
        <v>0</v>
      </c>
      <c r="E1141" s="53"/>
    </row>
    <row r="1142" spans="1:5" ht="20.100000000000001" customHeight="1">
      <c r="A1142" s="51" t="s">
        <v>902</v>
      </c>
      <c r="B1142" s="52">
        <v>0</v>
      </c>
      <c r="C1142" s="52">
        <v>0</v>
      </c>
      <c r="D1142" s="52">
        <v>0</v>
      </c>
      <c r="E1142" s="53"/>
    </row>
    <row r="1143" spans="1:5" ht="20.100000000000001" customHeight="1">
      <c r="A1143" s="51" t="s">
        <v>903</v>
      </c>
      <c r="B1143" s="52">
        <v>0</v>
      </c>
      <c r="C1143" s="52">
        <v>0</v>
      </c>
      <c r="D1143" s="52">
        <v>0</v>
      </c>
      <c r="E1143" s="53"/>
    </row>
    <row r="1144" spans="1:5" ht="20.100000000000001" customHeight="1">
      <c r="A1144" s="51" t="s">
        <v>904</v>
      </c>
      <c r="B1144" s="52">
        <v>0</v>
      </c>
      <c r="C1144" s="52">
        <v>0</v>
      </c>
      <c r="D1144" s="52">
        <v>0</v>
      </c>
      <c r="E1144" s="53"/>
    </row>
    <row r="1145" spans="1:5" ht="20.100000000000001" customHeight="1">
      <c r="A1145" s="51" t="s">
        <v>905</v>
      </c>
      <c r="B1145" s="52">
        <v>0</v>
      </c>
      <c r="C1145" s="52">
        <v>0</v>
      </c>
      <c r="D1145" s="52">
        <v>0</v>
      </c>
      <c r="E1145" s="53"/>
    </row>
    <row r="1146" spans="1:5" ht="20.100000000000001" customHeight="1">
      <c r="A1146" s="51" t="s">
        <v>906</v>
      </c>
      <c r="B1146" s="52">
        <v>0</v>
      </c>
      <c r="C1146" s="52">
        <v>0</v>
      </c>
      <c r="D1146" s="52">
        <v>0</v>
      </c>
      <c r="E1146" s="53"/>
    </row>
    <row r="1147" spans="1:5" ht="20.100000000000001" customHeight="1">
      <c r="A1147" s="51" t="s">
        <v>907</v>
      </c>
      <c r="B1147" s="52">
        <f>SUM(B1148:B1152)</f>
        <v>0</v>
      </c>
      <c r="C1147" s="52">
        <f>SUM(C1148:C1152)</f>
        <v>0</v>
      </c>
      <c r="D1147" s="52">
        <f>SUM(D1148:D1152)</f>
        <v>0</v>
      </c>
      <c r="E1147" s="53"/>
    </row>
    <row r="1148" spans="1:5" ht="20.100000000000001" customHeight="1">
      <c r="A1148" s="51" t="s">
        <v>908</v>
      </c>
      <c r="B1148" s="52">
        <v>0</v>
      </c>
      <c r="C1148" s="52">
        <v>0</v>
      </c>
      <c r="D1148" s="52">
        <v>0</v>
      </c>
      <c r="E1148" s="53"/>
    </row>
    <row r="1149" spans="1:5" ht="20.100000000000001" customHeight="1">
      <c r="A1149" s="51" t="s">
        <v>909</v>
      </c>
      <c r="B1149" s="52">
        <v>0</v>
      </c>
      <c r="C1149" s="52">
        <v>0</v>
      </c>
      <c r="D1149" s="52">
        <v>0</v>
      </c>
      <c r="E1149" s="53"/>
    </row>
    <row r="1150" spans="1:5" ht="20.100000000000001" customHeight="1">
      <c r="A1150" s="51" t="s">
        <v>910</v>
      </c>
      <c r="B1150" s="52">
        <v>0</v>
      </c>
      <c r="C1150" s="52">
        <v>0</v>
      </c>
      <c r="D1150" s="52">
        <v>0</v>
      </c>
      <c r="E1150" s="53"/>
    </row>
    <row r="1151" spans="1:5" ht="20.100000000000001" customHeight="1">
      <c r="A1151" s="51" t="s">
        <v>911</v>
      </c>
      <c r="B1151" s="52">
        <v>0</v>
      </c>
      <c r="C1151" s="52">
        <v>0</v>
      </c>
      <c r="D1151" s="52">
        <v>0</v>
      </c>
      <c r="E1151" s="53"/>
    </row>
    <row r="1152" spans="1:5" ht="20.100000000000001" customHeight="1">
      <c r="A1152" s="51" t="s">
        <v>912</v>
      </c>
      <c r="B1152" s="52">
        <v>0</v>
      </c>
      <c r="C1152" s="52">
        <v>0</v>
      </c>
      <c r="D1152" s="52">
        <v>0</v>
      </c>
      <c r="E1152" s="53"/>
    </row>
    <row r="1153" spans="1:5" ht="20.100000000000001" customHeight="1">
      <c r="A1153" s="51" t="s">
        <v>913</v>
      </c>
      <c r="B1153" s="52">
        <f>SUM(B1154:B1155)</f>
        <v>0</v>
      </c>
      <c r="C1153" s="52">
        <f>SUM(C1154:C1155)</f>
        <v>0</v>
      </c>
      <c r="D1153" s="52">
        <f>SUM(D1154:D1155)</f>
        <v>0</v>
      </c>
      <c r="E1153" s="53"/>
    </row>
    <row r="1154" spans="1:5" ht="20.100000000000001" customHeight="1">
      <c r="A1154" s="51" t="s">
        <v>914</v>
      </c>
      <c r="B1154" s="52">
        <v>0</v>
      </c>
      <c r="C1154" s="52">
        <v>0</v>
      </c>
      <c r="D1154" s="52">
        <v>0</v>
      </c>
      <c r="E1154" s="53"/>
    </row>
    <row r="1155" spans="1:5" ht="20.100000000000001" customHeight="1">
      <c r="A1155" s="51" t="s">
        <v>915</v>
      </c>
      <c r="B1155" s="52">
        <v>0</v>
      </c>
      <c r="C1155" s="52">
        <v>0</v>
      </c>
      <c r="D1155" s="52">
        <v>0</v>
      </c>
      <c r="E1155" s="53"/>
    </row>
    <row r="1156" spans="1:5" ht="20.100000000000001" customHeight="1">
      <c r="A1156" s="51" t="s">
        <v>916</v>
      </c>
      <c r="B1156" s="52">
        <f>B1157</f>
        <v>0</v>
      </c>
      <c r="C1156" s="52">
        <f>C1157</f>
        <v>0</v>
      </c>
      <c r="D1156" s="52">
        <f>D1157</f>
        <v>0</v>
      </c>
      <c r="E1156" s="53"/>
    </row>
    <row r="1157" spans="1:5" ht="20.100000000000001" customHeight="1">
      <c r="A1157" s="51" t="s">
        <v>917</v>
      </c>
      <c r="B1157" s="52">
        <v>0</v>
      </c>
      <c r="C1157" s="52">
        <v>0</v>
      </c>
      <c r="D1157" s="52">
        <v>0</v>
      </c>
      <c r="E1157" s="53"/>
    </row>
    <row r="1158" spans="1:5" ht="20.100000000000001" customHeight="1">
      <c r="A1158" s="51" t="s">
        <v>918</v>
      </c>
      <c r="B1158" s="52">
        <f>SUM(B1159:B1167)</f>
        <v>0</v>
      </c>
      <c r="C1158" s="52">
        <f>SUM(C1159:C1167)</f>
        <v>0</v>
      </c>
      <c r="D1158" s="52">
        <f>SUM(D1159:D1167)</f>
        <v>0</v>
      </c>
      <c r="E1158" s="53"/>
    </row>
    <row r="1159" spans="1:5" ht="20.100000000000001" customHeight="1">
      <c r="A1159" s="51" t="s">
        <v>919</v>
      </c>
      <c r="B1159" s="52">
        <v>0</v>
      </c>
      <c r="C1159" s="52">
        <v>0</v>
      </c>
      <c r="D1159" s="52">
        <v>0</v>
      </c>
      <c r="E1159" s="53"/>
    </row>
    <row r="1160" spans="1:5" ht="20.100000000000001" customHeight="1">
      <c r="A1160" s="51" t="s">
        <v>920</v>
      </c>
      <c r="B1160" s="52">
        <v>0</v>
      </c>
      <c r="C1160" s="52">
        <v>0</v>
      </c>
      <c r="D1160" s="52">
        <v>0</v>
      </c>
      <c r="E1160" s="53"/>
    </row>
    <row r="1161" spans="1:5" ht="20.100000000000001" customHeight="1">
      <c r="A1161" s="51" t="s">
        <v>921</v>
      </c>
      <c r="B1161" s="52">
        <v>0</v>
      </c>
      <c r="C1161" s="52">
        <v>0</v>
      </c>
      <c r="D1161" s="52">
        <v>0</v>
      </c>
      <c r="E1161" s="53"/>
    </row>
    <row r="1162" spans="1:5" ht="20.100000000000001" customHeight="1">
      <c r="A1162" s="51" t="s">
        <v>922</v>
      </c>
      <c r="B1162" s="52">
        <v>0</v>
      </c>
      <c r="C1162" s="52">
        <v>0</v>
      </c>
      <c r="D1162" s="52">
        <v>0</v>
      </c>
      <c r="E1162" s="53"/>
    </row>
    <row r="1163" spans="1:5" ht="20.100000000000001" customHeight="1">
      <c r="A1163" s="51" t="s">
        <v>923</v>
      </c>
      <c r="B1163" s="52">
        <v>0</v>
      </c>
      <c r="C1163" s="52">
        <v>0</v>
      </c>
      <c r="D1163" s="52">
        <v>0</v>
      </c>
      <c r="E1163" s="53"/>
    </row>
    <row r="1164" spans="1:5" ht="20.100000000000001" customHeight="1">
      <c r="A1164" s="51" t="s">
        <v>676</v>
      </c>
      <c r="B1164" s="52">
        <v>0</v>
      </c>
      <c r="C1164" s="52">
        <v>0</v>
      </c>
      <c r="D1164" s="52">
        <v>0</v>
      </c>
      <c r="E1164" s="53"/>
    </row>
    <row r="1165" spans="1:5" ht="20.100000000000001" customHeight="1">
      <c r="A1165" s="51" t="s">
        <v>924</v>
      </c>
      <c r="B1165" s="52">
        <v>0</v>
      </c>
      <c r="C1165" s="52">
        <v>0</v>
      </c>
      <c r="D1165" s="52">
        <v>0</v>
      </c>
      <c r="E1165" s="53"/>
    </row>
    <row r="1166" spans="1:5" ht="20.100000000000001" customHeight="1">
      <c r="A1166" s="51" t="s">
        <v>925</v>
      </c>
      <c r="B1166" s="52">
        <v>0</v>
      </c>
      <c r="C1166" s="52">
        <v>0</v>
      </c>
      <c r="D1166" s="52">
        <v>0</v>
      </c>
      <c r="E1166" s="53"/>
    </row>
    <row r="1167" spans="1:5" ht="20.100000000000001" customHeight="1">
      <c r="A1167" s="51" t="s">
        <v>926</v>
      </c>
      <c r="B1167" s="52">
        <v>0</v>
      </c>
      <c r="C1167" s="52">
        <v>0</v>
      </c>
      <c r="D1167" s="52">
        <v>0</v>
      </c>
      <c r="E1167" s="53"/>
    </row>
    <row r="1168" spans="1:5" ht="20.100000000000001" customHeight="1">
      <c r="A1168" s="51" t="s">
        <v>927</v>
      </c>
      <c r="B1168" s="52">
        <f>SUM(B1169,B1188,B1207,B1216,B1231)</f>
        <v>7397</v>
      </c>
      <c r="C1168" s="52">
        <f>SUM(C1169,C1188,C1207,C1216,C1231)</f>
        <v>7107</v>
      </c>
      <c r="D1168" s="52">
        <f>SUM(D1169,D1188,D1207,D1216,D1231)</f>
        <v>6982</v>
      </c>
      <c r="E1168" s="53"/>
    </row>
    <row r="1169" spans="1:5" ht="20.100000000000001" customHeight="1">
      <c r="A1169" s="51" t="s">
        <v>928</v>
      </c>
      <c r="B1169" s="52">
        <f>SUM(B1170:B1187)</f>
        <v>7344</v>
      </c>
      <c r="C1169" s="52">
        <f>SUM(C1170:C1187)</f>
        <v>7044</v>
      </c>
      <c r="D1169" s="52">
        <f>SUM(D1170:D1187)</f>
        <v>6936</v>
      </c>
      <c r="E1169" s="53"/>
    </row>
    <row r="1170" spans="1:5" ht="20.100000000000001" customHeight="1">
      <c r="A1170" s="51" t="s">
        <v>40</v>
      </c>
      <c r="B1170" s="52">
        <v>1833</v>
      </c>
      <c r="C1170" s="52">
        <v>2633</v>
      </c>
      <c r="D1170" s="52">
        <v>962</v>
      </c>
      <c r="E1170" s="53"/>
    </row>
    <row r="1171" spans="1:5" ht="20.100000000000001" customHeight="1">
      <c r="A1171" s="51" t="s">
        <v>41</v>
      </c>
      <c r="B1171" s="52">
        <v>0</v>
      </c>
      <c r="C1171" s="52">
        <v>0</v>
      </c>
      <c r="D1171" s="52">
        <v>0</v>
      </c>
      <c r="E1171" s="53"/>
    </row>
    <row r="1172" spans="1:5" ht="20.100000000000001" customHeight="1">
      <c r="A1172" s="51" t="s">
        <v>42</v>
      </c>
      <c r="B1172" s="52">
        <v>0</v>
      </c>
      <c r="C1172" s="52">
        <v>0</v>
      </c>
      <c r="D1172" s="52">
        <v>0</v>
      </c>
      <c r="E1172" s="53"/>
    </row>
    <row r="1173" spans="1:5" ht="20.100000000000001" customHeight="1">
      <c r="A1173" s="51" t="s">
        <v>929</v>
      </c>
      <c r="B1173" s="52">
        <v>132</v>
      </c>
      <c r="C1173" s="52">
        <v>132</v>
      </c>
      <c r="D1173" s="52">
        <v>98</v>
      </c>
      <c r="E1173" s="53"/>
    </row>
    <row r="1174" spans="1:5" ht="20.100000000000001" customHeight="1">
      <c r="A1174" s="51" t="s">
        <v>930</v>
      </c>
      <c r="B1174" s="52">
        <v>0</v>
      </c>
      <c r="C1174" s="52">
        <v>0</v>
      </c>
      <c r="D1174" s="52">
        <v>0</v>
      </c>
      <c r="E1174" s="53"/>
    </row>
    <row r="1175" spans="1:5" ht="20.100000000000001" customHeight="1">
      <c r="A1175" s="51" t="s">
        <v>931</v>
      </c>
      <c r="B1175" s="52">
        <v>0</v>
      </c>
      <c r="C1175" s="52">
        <v>0</v>
      </c>
      <c r="D1175" s="52">
        <v>171</v>
      </c>
      <c r="E1175" s="53"/>
    </row>
    <row r="1176" spans="1:5" ht="20.100000000000001" customHeight="1">
      <c r="A1176" s="51" t="s">
        <v>932</v>
      </c>
      <c r="B1176" s="52">
        <v>0</v>
      </c>
      <c r="C1176" s="52">
        <v>0</v>
      </c>
      <c r="D1176" s="52">
        <v>0</v>
      </c>
      <c r="E1176" s="53"/>
    </row>
    <row r="1177" spans="1:5" ht="20.100000000000001" customHeight="1">
      <c r="A1177" s="51" t="s">
        <v>933</v>
      </c>
      <c r="B1177" s="52">
        <v>0</v>
      </c>
      <c r="C1177" s="52">
        <v>0</v>
      </c>
      <c r="D1177" s="52">
        <v>0</v>
      </c>
      <c r="E1177" s="53"/>
    </row>
    <row r="1178" spans="1:5" ht="20.100000000000001" customHeight="1">
      <c r="A1178" s="51" t="s">
        <v>934</v>
      </c>
      <c r="B1178" s="52">
        <v>0</v>
      </c>
      <c r="C1178" s="52">
        <v>0</v>
      </c>
      <c r="D1178" s="52">
        <v>0</v>
      </c>
      <c r="E1178" s="53"/>
    </row>
    <row r="1179" spans="1:5" ht="20.100000000000001" customHeight="1">
      <c r="A1179" s="51" t="s">
        <v>935</v>
      </c>
      <c r="B1179" s="52">
        <v>4639</v>
      </c>
      <c r="C1179" s="52">
        <v>739</v>
      </c>
      <c r="D1179" s="52">
        <v>0</v>
      </c>
      <c r="E1179" s="53"/>
    </row>
    <row r="1180" spans="1:5" ht="20.100000000000001" customHeight="1">
      <c r="A1180" s="51" t="s">
        <v>936</v>
      </c>
      <c r="B1180" s="52">
        <v>0</v>
      </c>
      <c r="C1180" s="52">
        <v>0</v>
      </c>
      <c r="D1180" s="52">
        <v>0</v>
      </c>
      <c r="E1180" s="53"/>
    </row>
    <row r="1181" spans="1:5" ht="20.100000000000001" customHeight="1">
      <c r="A1181" s="51" t="s">
        <v>937</v>
      </c>
      <c r="B1181" s="52">
        <v>0</v>
      </c>
      <c r="C1181" s="52">
        <v>0</v>
      </c>
      <c r="D1181" s="52">
        <v>0</v>
      </c>
      <c r="E1181" s="53"/>
    </row>
    <row r="1182" spans="1:5" ht="20.100000000000001" customHeight="1">
      <c r="A1182" s="51" t="s">
        <v>938</v>
      </c>
      <c r="B1182" s="52">
        <v>0</v>
      </c>
      <c r="C1182" s="52">
        <v>0</v>
      </c>
      <c r="D1182" s="52">
        <v>0</v>
      </c>
      <c r="E1182" s="53"/>
    </row>
    <row r="1183" spans="1:5" ht="20.100000000000001" customHeight="1">
      <c r="A1183" s="51" t="s">
        <v>939</v>
      </c>
      <c r="B1183" s="52">
        <v>0</v>
      </c>
      <c r="C1183" s="52">
        <v>0</v>
      </c>
      <c r="D1183" s="52">
        <v>0</v>
      </c>
      <c r="E1183" s="53"/>
    </row>
    <row r="1184" spans="1:5" ht="20.100000000000001" customHeight="1">
      <c r="A1184" s="51" t="s">
        <v>940</v>
      </c>
      <c r="B1184" s="52">
        <v>0</v>
      </c>
      <c r="C1184" s="52">
        <v>0</v>
      </c>
      <c r="D1184" s="52">
        <v>0</v>
      </c>
      <c r="E1184" s="53"/>
    </row>
    <row r="1185" spans="1:5" ht="20.100000000000001" customHeight="1">
      <c r="A1185" s="51" t="s">
        <v>941</v>
      </c>
      <c r="B1185" s="52">
        <v>0</v>
      </c>
      <c r="C1185" s="52">
        <v>0</v>
      </c>
      <c r="D1185" s="52">
        <v>0</v>
      </c>
      <c r="E1185" s="53"/>
    </row>
    <row r="1186" spans="1:5" ht="20.100000000000001" customHeight="1">
      <c r="A1186" s="51" t="s">
        <v>49</v>
      </c>
      <c r="B1186" s="52">
        <v>0</v>
      </c>
      <c r="C1186" s="52">
        <v>0</v>
      </c>
      <c r="D1186" s="52">
        <v>1534</v>
      </c>
      <c r="E1186" s="53"/>
    </row>
    <row r="1187" spans="1:5" ht="20.100000000000001" customHeight="1">
      <c r="A1187" s="51" t="s">
        <v>942</v>
      </c>
      <c r="B1187" s="52">
        <v>740</v>
      </c>
      <c r="C1187" s="52">
        <v>3540</v>
      </c>
      <c r="D1187" s="52">
        <v>4171</v>
      </c>
      <c r="E1187" s="53"/>
    </row>
    <row r="1188" spans="1:5" ht="20.100000000000001" customHeight="1">
      <c r="A1188" s="51" t="s">
        <v>943</v>
      </c>
      <c r="B1188" s="52">
        <f>SUM(B1189:B1206)</f>
        <v>0</v>
      </c>
      <c r="C1188" s="52">
        <f>SUM(C1189:C1206)</f>
        <v>0</v>
      </c>
      <c r="D1188" s="52">
        <f>SUM(D1189:D1206)</f>
        <v>0</v>
      </c>
      <c r="E1188" s="53"/>
    </row>
    <row r="1189" spans="1:5" ht="20.100000000000001" customHeight="1">
      <c r="A1189" s="51" t="s">
        <v>40</v>
      </c>
      <c r="B1189" s="52">
        <v>0</v>
      </c>
      <c r="C1189" s="52">
        <v>0</v>
      </c>
      <c r="D1189" s="52">
        <v>0</v>
      </c>
      <c r="E1189" s="53"/>
    </row>
    <row r="1190" spans="1:5" ht="20.100000000000001" customHeight="1">
      <c r="A1190" s="51" t="s">
        <v>41</v>
      </c>
      <c r="B1190" s="52">
        <v>0</v>
      </c>
      <c r="C1190" s="52">
        <v>0</v>
      </c>
      <c r="D1190" s="52">
        <v>0</v>
      </c>
      <c r="E1190" s="53"/>
    </row>
    <row r="1191" spans="1:5" ht="20.100000000000001" customHeight="1">
      <c r="A1191" s="51" t="s">
        <v>42</v>
      </c>
      <c r="B1191" s="52">
        <v>0</v>
      </c>
      <c r="C1191" s="52">
        <v>0</v>
      </c>
      <c r="D1191" s="52">
        <v>0</v>
      </c>
      <c r="E1191" s="53"/>
    </row>
    <row r="1192" spans="1:5" ht="20.100000000000001" customHeight="1">
      <c r="A1192" s="51" t="s">
        <v>944</v>
      </c>
      <c r="B1192" s="52">
        <v>0</v>
      </c>
      <c r="C1192" s="52">
        <v>0</v>
      </c>
      <c r="D1192" s="52">
        <v>0</v>
      </c>
      <c r="E1192" s="53"/>
    </row>
    <row r="1193" spans="1:5" ht="20.100000000000001" customHeight="1">
      <c r="A1193" s="51" t="s">
        <v>945</v>
      </c>
      <c r="B1193" s="52">
        <v>0</v>
      </c>
      <c r="C1193" s="52">
        <v>0</v>
      </c>
      <c r="D1193" s="52">
        <v>0</v>
      </c>
      <c r="E1193" s="53"/>
    </row>
    <row r="1194" spans="1:5" ht="20.100000000000001" customHeight="1">
      <c r="A1194" s="51" t="s">
        <v>946</v>
      </c>
      <c r="B1194" s="52">
        <v>0</v>
      </c>
      <c r="C1194" s="52">
        <v>0</v>
      </c>
      <c r="D1194" s="52">
        <v>0</v>
      </c>
      <c r="E1194" s="53"/>
    </row>
    <row r="1195" spans="1:5" ht="20.100000000000001" customHeight="1">
      <c r="A1195" s="51" t="s">
        <v>947</v>
      </c>
      <c r="B1195" s="52">
        <v>0</v>
      </c>
      <c r="C1195" s="52">
        <v>0</v>
      </c>
      <c r="D1195" s="52">
        <v>0</v>
      </c>
      <c r="E1195" s="53"/>
    </row>
    <row r="1196" spans="1:5" ht="20.100000000000001" customHeight="1">
      <c r="A1196" s="51" t="s">
        <v>948</v>
      </c>
      <c r="B1196" s="52">
        <v>0</v>
      </c>
      <c r="C1196" s="52">
        <v>0</v>
      </c>
      <c r="D1196" s="52">
        <v>0</v>
      </c>
      <c r="E1196" s="53"/>
    </row>
    <row r="1197" spans="1:5" ht="20.100000000000001" customHeight="1">
      <c r="A1197" s="51" t="s">
        <v>949</v>
      </c>
      <c r="B1197" s="52">
        <v>0</v>
      </c>
      <c r="C1197" s="52">
        <v>0</v>
      </c>
      <c r="D1197" s="52">
        <v>0</v>
      </c>
      <c r="E1197" s="53"/>
    </row>
    <row r="1198" spans="1:5" ht="20.100000000000001" customHeight="1">
      <c r="A1198" s="51" t="s">
        <v>950</v>
      </c>
      <c r="B1198" s="52">
        <v>0</v>
      </c>
      <c r="C1198" s="52">
        <v>0</v>
      </c>
      <c r="D1198" s="52">
        <v>0</v>
      </c>
      <c r="E1198" s="53"/>
    </row>
    <row r="1199" spans="1:5" ht="20.100000000000001" customHeight="1">
      <c r="A1199" s="51" t="s">
        <v>951</v>
      </c>
      <c r="B1199" s="52">
        <v>0</v>
      </c>
      <c r="C1199" s="52">
        <v>0</v>
      </c>
      <c r="D1199" s="52">
        <v>0</v>
      </c>
      <c r="E1199" s="53"/>
    </row>
    <row r="1200" spans="1:5" ht="20.100000000000001" customHeight="1">
      <c r="A1200" s="51" t="s">
        <v>952</v>
      </c>
      <c r="B1200" s="52">
        <v>0</v>
      </c>
      <c r="C1200" s="52">
        <v>0</v>
      </c>
      <c r="D1200" s="52">
        <v>0</v>
      </c>
      <c r="E1200" s="53"/>
    </row>
    <row r="1201" spans="1:5" ht="20.100000000000001" customHeight="1">
      <c r="A1201" s="51" t="s">
        <v>953</v>
      </c>
      <c r="B1201" s="52">
        <v>0</v>
      </c>
      <c r="C1201" s="52">
        <v>0</v>
      </c>
      <c r="D1201" s="52">
        <v>0</v>
      </c>
      <c r="E1201" s="53"/>
    </row>
    <row r="1202" spans="1:5" ht="20.100000000000001" customHeight="1">
      <c r="A1202" s="51" t="s">
        <v>954</v>
      </c>
      <c r="B1202" s="52">
        <v>0</v>
      </c>
      <c r="C1202" s="52">
        <v>0</v>
      </c>
      <c r="D1202" s="52">
        <v>0</v>
      </c>
      <c r="E1202" s="53"/>
    </row>
    <row r="1203" spans="1:5" ht="20.100000000000001" customHeight="1">
      <c r="A1203" s="51" t="s">
        <v>955</v>
      </c>
      <c r="B1203" s="52">
        <v>0</v>
      </c>
      <c r="C1203" s="52">
        <v>0</v>
      </c>
      <c r="D1203" s="52">
        <v>0</v>
      </c>
      <c r="E1203" s="53"/>
    </row>
    <row r="1204" spans="1:5" ht="20.100000000000001" customHeight="1">
      <c r="A1204" s="51" t="s">
        <v>956</v>
      </c>
      <c r="B1204" s="52">
        <v>0</v>
      </c>
      <c r="C1204" s="52">
        <v>0</v>
      </c>
      <c r="D1204" s="52">
        <v>0</v>
      </c>
      <c r="E1204" s="53"/>
    </row>
    <row r="1205" spans="1:5" ht="20.100000000000001" customHeight="1">
      <c r="A1205" s="51" t="s">
        <v>49</v>
      </c>
      <c r="B1205" s="52">
        <v>0</v>
      </c>
      <c r="C1205" s="52">
        <v>0</v>
      </c>
      <c r="D1205" s="52">
        <v>0</v>
      </c>
      <c r="E1205" s="53"/>
    </row>
    <row r="1206" spans="1:5" ht="20.100000000000001" customHeight="1">
      <c r="A1206" s="51" t="s">
        <v>957</v>
      </c>
      <c r="B1206" s="52">
        <v>0</v>
      </c>
      <c r="C1206" s="52">
        <v>0</v>
      </c>
      <c r="D1206" s="52">
        <v>0</v>
      </c>
      <c r="E1206" s="53"/>
    </row>
    <row r="1207" spans="1:5" ht="20.100000000000001" customHeight="1">
      <c r="A1207" s="51" t="s">
        <v>958</v>
      </c>
      <c r="B1207" s="52">
        <f>SUM(B1208:B1215)</f>
        <v>0</v>
      </c>
      <c r="C1207" s="52">
        <f>SUM(C1208:C1215)</f>
        <v>0</v>
      </c>
      <c r="D1207" s="52">
        <f>SUM(D1208:D1215)</f>
        <v>0</v>
      </c>
      <c r="E1207" s="53"/>
    </row>
    <row r="1208" spans="1:5" ht="20.100000000000001" customHeight="1">
      <c r="A1208" s="51" t="s">
        <v>40</v>
      </c>
      <c r="B1208" s="52">
        <v>0</v>
      </c>
      <c r="C1208" s="52">
        <v>0</v>
      </c>
      <c r="D1208" s="52">
        <v>0</v>
      </c>
      <c r="E1208" s="53"/>
    </row>
    <row r="1209" spans="1:5" ht="20.100000000000001" customHeight="1">
      <c r="A1209" s="51" t="s">
        <v>41</v>
      </c>
      <c r="B1209" s="52">
        <v>0</v>
      </c>
      <c r="C1209" s="52">
        <v>0</v>
      </c>
      <c r="D1209" s="52">
        <v>0</v>
      </c>
      <c r="E1209" s="53"/>
    </row>
    <row r="1210" spans="1:5" ht="20.100000000000001" customHeight="1">
      <c r="A1210" s="51" t="s">
        <v>42</v>
      </c>
      <c r="B1210" s="52">
        <v>0</v>
      </c>
      <c r="C1210" s="52">
        <v>0</v>
      </c>
      <c r="D1210" s="52">
        <v>0</v>
      </c>
      <c r="E1210" s="53"/>
    </row>
    <row r="1211" spans="1:5" ht="20.100000000000001" customHeight="1">
      <c r="A1211" s="51" t="s">
        <v>959</v>
      </c>
      <c r="B1211" s="52">
        <v>0</v>
      </c>
      <c r="C1211" s="52">
        <v>0</v>
      </c>
      <c r="D1211" s="52">
        <v>0</v>
      </c>
      <c r="E1211" s="53"/>
    </row>
    <row r="1212" spans="1:5" ht="20.100000000000001" customHeight="1">
      <c r="A1212" s="51" t="s">
        <v>960</v>
      </c>
      <c r="B1212" s="52">
        <v>0</v>
      </c>
      <c r="C1212" s="52">
        <v>0</v>
      </c>
      <c r="D1212" s="52">
        <v>0</v>
      </c>
      <c r="E1212" s="53"/>
    </row>
    <row r="1213" spans="1:5" ht="20.100000000000001" customHeight="1">
      <c r="A1213" s="51" t="s">
        <v>961</v>
      </c>
      <c r="B1213" s="52">
        <v>0</v>
      </c>
      <c r="C1213" s="52">
        <v>0</v>
      </c>
      <c r="D1213" s="52">
        <v>0</v>
      </c>
      <c r="E1213" s="53"/>
    </row>
    <row r="1214" spans="1:5" ht="20.100000000000001" customHeight="1">
      <c r="A1214" s="51" t="s">
        <v>49</v>
      </c>
      <c r="B1214" s="52">
        <v>0</v>
      </c>
      <c r="C1214" s="52">
        <v>0</v>
      </c>
      <c r="D1214" s="52">
        <v>0</v>
      </c>
      <c r="E1214" s="53"/>
    </row>
    <row r="1215" spans="1:5" ht="20.100000000000001" customHeight="1">
      <c r="A1215" s="51" t="s">
        <v>962</v>
      </c>
      <c r="B1215" s="52">
        <v>0</v>
      </c>
      <c r="C1215" s="52">
        <v>0</v>
      </c>
      <c r="D1215" s="52">
        <v>0</v>
      </c>
      <c r="E1215" s="53"/>
    </row>
    <row r="1216" spans="1:5" ht="20.100000000000001" customHeight="1">
      <c r="A1216" s="51" t="s">
        <v>963</v>
      </c>
      <c r="B1216" s="52">
        <f>SUM(B1217:B1230)</f>
        <v>53</v>
      </c>
      <c r="C1216" s="52">
        <f>SUM(C1217:C1230)</f>
        <v>63</v>
      </c>
      <c r="D1216" s="52">
        <f>SUM(D1217:D1230)</f>
        <v>46</v>
      </c>
      <c r="E1216" s="53"/>
    </row>
    <row r="1217" spans="1:5" ht="20.100000000000001" customHeight="1">
      <c r="A1217" s="51" t="s">
        <v>40</v>
      </c>
      <c r="B1217" s="52">
        <v>23</v>
      </c>
      <c r="C1217" s="52">
        <v>33</v>
      </c>
      <c r="D1217" s="52">
        <v>0</v>
      </c>
      <c r="E1217" s="53"/>
    </row>
    <row r="1218" spans="1:5" ht="20.100000000000001" customHeight="1">
      <c r="A1218" s="51" t="s">
        <v>41</v>
      </c>
      <c r="B1218" s="52">
        <v>30</v>
      </c>
      <c r="C1218" s="52">
        <v>30</v>
      </c>
      <c r="D1218" s="52">
        <v>0</v>
      </c>
      <c r="E1218" s="53"/>
    </row>
    <row r="1219" spans="1:5" ht="20.100000000000001" customHeight="1">
      <c r="A1219" s="51" t="s">
        <v>42</v>
      </c>
      <c r="B1219" s="52">
        <v>0</v>
      </c>
      <c r="C1219" s="52">
        <v>0</v>
      </c>
      <c r="D1219" s="52">
        <v>0</v>
      </c>
      <c r="E1219" s="53"/>
    </row>
    <row r="1220" spans="1:5" ht="20.100000000000001" customHeight="1">
      <c r="A1220" s="51" t="s">
        <v>964</v>
      </c>
      <c r="B1220" s="52">
        <v>0</v>
      </c>
      <c r="C1220" s="52">
        <v>0</v>
      </c>
      <c r="D1220" s="52">
        <v>0</v>
      </c>
      <c r="E1220" s="53"/>
    </row>
    <row r="1221" spans="1:5" ht="20.100000000000001" customHeight="1">
      <c r="A1221" s="51" t="s">
        <v>965</v>
      </c>
      <c r="B1221" s="52">
        <v>0</v>
      </c>
      <c r="C1221" s="52">
        <v>0</v>
      </c>
      <c r="D1221" s="52">
        <v>0</v>
      </c>
      <c r="E1221" s="53"/>
    </row>
    <row r="1222" spans="1:5" ht="20.100000000000001" customHeight="1">
      <c r="A1222" s="51" t="s">
        <v>966</v>
      </c>
      <c r="B1222" s="52">
        <v>0</v>
      </c>
      <c r="C1222" s="52">
        <v>0</v>
      </c>
      <c r="D1222" s="52">
        <v>0</v>
      </c>
      <c r="E1222" s="53"/>
    </row>
    <row r="1223" spans="1:5" ht="20.100000000000001" customHeight="1">
      <c r="A1223" s="51" t="s">
        <v>967</v>
      </c>
      <c r="B1223" s="52">
        <v>0</v>
      </c>
      <c r="C1223" s="52">
        <v>0</v>
      </c>
      <c r="D1223" s="52">
        <v>0</v>
      </c>
      <c r="E1223" s="53"/>
    </row>
    <row r="1224" spans="1:5" ht="20.100000000000001" customHeight="1">
      <c r="A1224" s="51" t="s">
        <v>968</v>
      </c>
      <c r="B1224" s="52">
        <v>0</v>
      </c>
      <c r="C1224" s="52">
        <v>0</v>
      </c>
      <c r="D1224" s="52">
        <v>40</v>
      </c>
      <c r="E1224" s="53"/>
    </row>
    <row r="1225" spans="1:5" ht="20.100000000000001" customHeight="1">
      <c r="A1225" s="51" t="s">
        <v>969</v>
      </c>
      <c r="B1225" s="52">
        <v>0</v>
      </c>
      <c r="C1225" s="52">
        <v>0</v>
      </c>
      <c r="D1225" s="52">
        <v>0</v>
      </c>
      <c r="E1225" s="53"/>
    </row>
    <row r="1226" spans="1:5" ht="20.100000000000001" customHeight="1">
      <c r="A1226" s="51" t="s">
        <v>970</v>
      </c>
      <c r="B1226" s="52">
        <v>0</v>
      </c>
      <c r="C1226" s="52">
        <v>0</v>
      </c>
      <c r="D1226" s="52">
        <v>0</v>
      </c>
      <c r="E1226" s="53"/>
    </row>
    <row r="1227" spans="1:5" ht="20.100000000000001" customHeight="1">
      <c r="A1227" s="51" t="s">
        <v>971</v>
      </c>
      <c r="B1227" s="52">
        <v>0</v>
      </c>
      <c r="C1227" s="52">
        <v>0</v>
      </c>
      <c r="D1227" s="52">
        <v>0</v>
      </c>
      <c r="E1227" s="53"/>
    </row>
    <row r="1228" spans="1:5" ht="20.100000000000001" customHeight="1">
      <c r="A1228" s="51" t="s">
        <v>972</v>
      </c>
      <c r="B1228" s="52">
        <v>0</v>
      </c>
      <c r="C1228" s="52">
        <v>0</v>
      </c>
      <c r="D1228" s="52">
        <v>0</v>
      </c>
      <c r="E1228" s="53"/>
    </row>
    <row r="1229" spans="1:5" ht="20.100000000000001" customHeight="1">
      <c r="A1229" s="51" t="s">
        <v>973</v>
      </c>
      <c r="B1229" s="52">
        <v>0</v>
      </c>
      <c r="C1229" s="52">
        <v>0</v>
      </c>
      <c r="D1229" s="52">
        <v>0</v>
      </c>
      <c r="E1229" s="53"/>
    </row>
    <row r="1230" spans="1:5" ht="20.100000000000001" customHeight="1">
      <c r="A1230" s="51" t="s">
        <v>974</v>
      </c>
      <c r="B1230" s="52">
        <v>0</v>
      </c>
      <c r="C1230" s="52">
        <v>0</v>
      </c>
      <c r="D1230" s="52">
        <v>6</v>
      </c>
      <c r="E1230" s="53"/>
    </row>
    <row r="1231" spans="1:5" ht="20.100000000000001" customHeight="1">
      <c r="A1231" s="51" t="s">
        <v>975</v>
      </c>
      <c r="B1231" s="52">
        <f>B1232</f>
        <v>0</v>
      </c>
      <c r="C1231" s="52">
        <f>C1232</f>
        <v>0</v>
      </c>
      <c r="D1231" s="52">
        <f>D1232</f>
        <v>0</v>
      </c>
      <c r="E1231" s="53"/>
    </row>
    <row r="1232" spans="1:5" ht="20.100000000000001" customHeight="1">
      <c r="A1232" s="51" t="s">
        <v>976</v>
      </c>
      <c r="B1232" s="52">
        <v>0</v>
      </c>
      <c r="C1232" s="52">
        <v>0</v>
      </c>
      <c r="D1232" s="52">
        <v>0</v>
      </c>
      <c r="E1232" s="53"/>
    </row>
    <row r="1233" spans="1:5" ht="20.100000000000001" customHeight="1">
      <c r="A1233" s="51" t="s">
        <v>977</v>
      </c>
      <c r="B1233" s="52">
        <f>SUM(B1234,B1243,B1247)</f>
        <v>7517</v>
      </c>
      <c r="C1233" s="52">
        <f>SUM(C1234,C1243,C1247)</f>
        <v>7417</v>
      </c>
      <c r="D1233" s="52">
        <f>SUM(D1234,D1243,D1247)</f>
        <v>7241</v>
      </c>
      <c r="E1233" s="53"/>
    </row>
    <row r="1234" spans="1:5" ht="20.100000000000001" customHeight="1">
      <c r="A1234" s="51" t="s">
        <v>978</v>
      </c>
      <c r="B1234" s="52">
        <f>SUM(B1235:B1242)</f>
        <v>0</v>
      </c>
      <c r="C1234" s="52">
        <f>SUM(C1235:C1242)</f>
        <v>0</v>
      </c>
      <c r="D1234" s="52">
        <f>SUM(D1235:D1242)</f>
        <v>400</v>
      </c>
      <c r="E1234" s="53"/>
    </row>
    <row r="1235" spans="1:5" ht="20.100000000000001" customHeight="1">
      <c r="A1235" s="51" t="s">
        <v>979</v>
      </c>
      <c r="B1235" s="52">
        <v>0</v>
      </c>
      <c r="C1235" s="52">
        <v>0</v>
      </c>
      <c r="D1235" s="52">
        <v>0</v>
      </c>
      <c r="E1235" s="53"/>
    </row>
    <row r="1236" spans="1:5" ht="20.100000000000001" customHeight="1">
      <c r="A1236" s="51" t="s">
        <v>980</v>
      </c>
      <c r="B1236" s="52">
        <v>0</v>
      </c>
      <c r="C1236" s="52">
        <v>0</v>
      </c>
      <c r="D1236" s="52">
        <v>0</v>
      </c>
      <c r="E1236" s="53"/>
    </row>
    <row r="1237" spans="1:5" ht="20.100000000000001" customHeight="1">
      <c r="A1237" s="51" t="s">
        <v>981</v>
      </c>
      <c r="B1237" s="52">
        <v>0</v>
      </c>
      <c r="C1237" s="52">
        <v>0</v>
      </c>
      <c r="D1237" s="52">
        <v>0</v>
      </c>
      <c r="E1237" s="53"/>
    </row>
    <row r="1238" spans="1:5" ht="20.100000000000001" customHeight="1">
      <c r="A1238" s="51" t="s">
        <v>982</v>
      </c>
      <c r="B1238" s="52">
        <v>0</v>
      </c>
      <c r="C1238" s="52">
        <v>0</v>
      </c>
      <c r="D1238" s="52">
        <v>0</v>
      </c>
      <c r="E1238" s="53"/>
    </row>
    <row r="1239" spans="1:5" ht="20.100000000000001" customHeight="1">
      <c r="A1239" s="51" t="s">
        <v>983</v>
      </c>
      <c r="B1239" s="52">
        <v>0</v>
      </c>
      <c r="C1239" s="52">
        <v>0</v>
      </c>
      <c r="D1239" s="52">
        <v>0</v>
      </c>
      <c r="E1239" s="53"/>
    </row>
    <row r="1240" spans="1:5" ht="20.100000000000001" customHeight="1">
      <c r="A1240" s="51" t="s">
        <v>984</v>
      </c>
      <c r="B1240" s="52">
        <v>0</v>
      </c>
      <c r="C1240" s="52">
        <v>0</v>
      </c>
      <c r="D1240" s="52">
        <v>400</v>
      </c>
      <c r="E1240" s="53"/>
    </row>
    <row r="1241" spans="1:5" ht="20.100000000000001" customHeight="1">
      <c r="A1241" s="51" t="s">
        <v>985</v>
      </c>
      <c r="B1241" s="52">
        <v>0</v>
      </c>
      <c r="C1241" s="52">
        <v>0</v>
      </c>
      <c r="D1241" s="52">
        <v>0</v>
      </c>
      <c r="E1241" s="53"/>
    </row>
    <row r="1242" spans="1:5" ht="20.100000000000001" customHeight="1">
      <c r="A1242" s="51" t="s">
        <v>986</v>
      </c>
      <c r="B1242" s="52">
        <v>0</v>
      </c>
      <c r="C1242" s="52">
        <v>0</v>
      </c>
      <c r="D1242" s="52">
        <v>0</v>
      </c>
      <c r="E1242" s="53"/>
    </row>
    <row r="1243" spans="1:5" ht="20.100000000000001" customHeight="1">
      <c r="A1243" s="51" t="s">
        <v>987</v>
      </c>
      <c r="B1243" s="52">
        <f>SUM(B1244:B1246)</f>
        <v>7332</v>
      </c>
      <c r="C1243" s="52">
        <f>SUM(C1244:C1246)</f>
        <v>7232</v>
      </c>
      <c r="D1243" s="52">
        <f>SUM(D1244:D1246)</f>
        <v>6669</v>
      </c>
      <c r="E1243" s="53"/>
    </row>
    <row r="1244" spans="1:5" ht="20.100000000000001" customHeight="1">
      <c r="A1244" s="51" t="s">
        <v>988</v>
      </c>
      <c r="B1244" s="52">
        <v>6373</v>
      </c>
      <c r="C1244" s="52">
        <v>6173</v>
      </c>
      <c r="D1244" s="52">
        <v>5699</v>
      </c>
      <c r="E1244" s="53"/>
    </row>
    <row r="1245" spans="1:5" ht="20.100000000000001" customHeight="1">
      <c r="A1245" s="51" t="s">
        <v>989</v>
      </c>
      <c r="B1245" s="52">
        <v>959</v>
      </c>
      <c r="C1245" s="52">
        <v>1059</v>
      </c>
      <c r="D1245" s="52">
        <v>970</v>
      </c>
      <c r="E1245" s="53"/>
    </row>
    <row r="1246" spans="1:5" ht="20.100000000000001" customHeight="1">
      <c r="A1246" s="51" t="s">
        <v>990</v>
      </c>
      <c r="B1246" s="52">
        <v>0</v>
      </c>
      <c r="C1246" s="52">
        <v>0</v>
      </c>
      <c r="D1246" s="52">
        <v>0</v>
      </c>
      <c r="E1246" s="53"/>
    </row>
    <row r="1247" spans="1:5" ht="20.100000000000001" customHeight="1">
      <c r="A1247" s="51" t="s">
        <v>991</v>
      </c>
      <c r="B1247" s="52">
        <f>SUM(B1248:B1250)</f>
        <v>185</v>
      </c>
      <c r="C1247" s="52">
        <f>SUM(C1248:C1250)</f>
        <v>185</v>
      </c>
      <c r="D1247" s="52">
        <f>SUM(D1248:D1250)</f>
        <v>172</v>
      </c>
      <c r="E1247" s="53"/>
    </row>
    <row r="1248" spans="1:5" ht="20.100000000000001" customHeight="1">
      <c r="A1248" s="51" t="s">
        <v>992</v>
      </c>
      <c r="B1248" s="52">
        <v>0</v>
      </c>
      <c r="C1248" s="52">
        <v>0</v>
      </c>
      <c r="D1248" s="52">
        <v>0</v>
      </c>
      <c r="E1248" s="53"/>
    </row>
    <row r="1249" spans="1:5" ht="20.100000000000001" customHeight="1">
      <c r="A1249" s="51" t="s">
        <v>993</v>
      </c>
      <c r="B1249" s="52">
        <v>185</v>
      </c>
      <c r="C1249" s="52">
        <v>185</v>
      </c>
      <c r="D1249" s="52">
        <v>172</v>
      </c>
      <c r="E1249" s="53"/>
    </row>
    <row r="1250" spans="1:5" ht="20.100000000000001" customHeight="1">
      <c r="A1250" s="51" t="s">
        <v>994</v>
      </c>
      <c r="B1250" s="52">
        <v>0</v>
      </c>
      <c r="C1250" s="52">
        <v>0</v>
      </c>
      <c r="D1250" s="52">
        <v>0</v>
      </c>
      <c r="E1250" s="53"/>
    </row>
    <row r="1251" spans="1:5" ht="20.100000000000001" customHeight="1">
      <c r="A1251" s="51" t="s">
        <v>995</v>
      </c>
      <c r="B1251" s="52">
        <f>SUM(B1252,B1267,B1281,B1286,B1292)</f>
        <v>116</v>
      </c>
      <c r="C1251" s="52">
        <f>SUM(C1252,C1267,C1281,C1286,C1292)</f>
        <v>116</v>
      </c>
      <c r="D1251" s="52">
        <f>SUM(D1252,D1267,D1281,D1286,D1292)</f>
        <v>5</v>
      </c>
      <c r="E1251" s="53"/>
    </row>
    <row r="1252" spans="1:5" ht="20.100000000000001" customHeight="1">
      <c r="A1252" s="51" t="s">
        <v>996</v>
      </c>
      <c r="B1252" s="52">
        <f>SUM(B1253:B1266)</f>
        <v>116</v>
      </c>
      <c r="C1252" s="52">
        <f>SUM(C1253:C1266)</f>
        <v>116</v>
      </c>
      <c r="D1252" s="52">
        <f>SUM(D1253:D1266)</f>
        <v>5</v>
      </c>
      <c r="E1252" s="53"/>
    </row>
    <row r="1253" spans="1:5" ht="20.100000000000001" customHeight="1">
      <c r="A1253" s="51" t="s">
        <v>40</v>
      </c>
      <c r="B1253" s="52">
        <v>0</v>
      </c>
      <c r="C1253" s="52">
        <v>0</v>
      </c>
      <c r="D1253" s="52">
        <v>0</v>
      </c>
      <c r="E1253" s="53"/>
    </row>
    <row r="1254" spans="1:5" ht="20.100000000000001" customHeight="1">
      <c r="A1254" s="51" t="s">
        <v>41</v>
      </c>
      <c r="B1254" s="52">
        <v>0</v>
      </c>
      <c r="C1254" s="52">
        <v>0</v>
      </c>
      <c r="D1254" s="52">
        <v>0</v>
      </c>
      <c r="E1254" s="53"/>
    </row>
    <row r="1255" spans="1:5" ht="20.100000000000001" customHeight="1">
      <c r="A1255" s="51" t="s">
        <v>42</v>
      </c>
      <c r="B1255" s="52">
        <v>0</v>
      </c>
      <c r="C1255" s="52">
        <v>0</v>
      </c>
      <c r="D1255" s="52">
        <v>0</v>
      </c>
      <c r="E1255" s="53"/>
    </row>
    <row r="1256" spans="1:5" ht="20.100000000000001" customHeight="1">
      <c r="A1256" s="51" t="s">
        <v>997</v>
      </c>
      <c r="B1256" s="52">
        <v>0</v>
      </c>
      <c r="C1256" s="52">
        <v>0</v>
      </c>
      <c r="D1256" s="52">
        <v>0</v>
      </c>
      <c r="E1256" s="53"/>
    </row>
    <row r="1257" spans="1:5" ht="20.100000000000001" customHeight="1">
      <c r="A1257" s="51" t="s">
        <v>998</v>
      </c>
      <c r="B1257" s="52">
        <v>0</v>
      </c>
      <c r="C1257" s="52">
        <v>0</v>
      </c>
      <c r="D1257" s="52">
        <v>0</v>
      </c>
      <c r="E1257" s="53"/>
    </row>
    <row r="1258" spans="1:5" ht="20.100000000000001" customHeight="1">
      <c r="A1258" s="51" t="s">
        <v>999</v>
      </c>
      <c r="B1258" s="52">
        <v>0</v>
      </c>
      <c r="C1258" s="52">
        <v>0</v>
      </c>
      <c r="D1258" s="52">
        <v>0</v>
      </c>
      <c r="E1258" s="53"/>
    </row>
    <row r="1259" spans="1:5" ht="20.100000000000001" customHeight="1">
      <c r="A1259" s="51" t="s">
        <v>1000</v>
      </c>
      <c r="B1259" s="52">
        <v>0</v>
      </c>
      <c r="C1259" s="52">
        <v>0</v>
      </c>
      <c r="D1259" s="52">
        <v>0</v>
      </c>
      <c r="E1259" s="53"/>
    </row>
    <row r="1260" spans="1:5" ht="20.100000000000001" customHeight="1">
      <c r="A1260" s="51" t="s">
        <v>1001</v>
      </c>
      <c r="B1260" s="52">
        <v>116</v>
      </c>
      <c r="C1260" s="52">
        <v>116</v>
      </c>
      <c r="D1260" s="52">
        <v>5</v>
      </c>
      <c r="E1260" s="53"/>
    </row>
    <row r="1261" spans="1:5" ht="20.100000000000001" customHeight="1">
      <c r="A1261" s="51" t="s">
        <v>1002</v>
      </c>
      <c r="B1261" s="52">
        <v>0</v>
      </c>
      <c r="C1261" s="52">
        <v>0</v>
      </c>
      <c r="D1261" s="52">
        <v>0</v>
      </c>
      <c r="E1261" s="53"/>
    </row>
    <row r="1262" spans="1:5" ht="20.100000000000001" customHeight="1">
      <c r="A1262" s="51" t="s">
        <v>1003</v>
      </c>
      <c r="B1262" s="52">
        <v>0</v>
      </c>
      <c r="C1262" s="52">
        <v>0</v>
      </c>
      <c r="D1262" s="52">
        <v>0</v>
      </c>
      <c r="E1262" s="53"/>
    </row>
    <row r="1263" spans="1:5" ht="20.100000000000001" customHeight="1">
      <c r="A1263" s="51" t="s">
        <v>1004</v>
      </c>
      <c r="B1263" s="52">
        <v>0</v>
      </c>
      <c r="C1263" s="52">
        <v>0</v>
      </c>
      <c r="D1263" s="52">
        <v>0</v>
      </c>
      <c r="E1263" s="53"/>
    </row>
    <row r="1264" spans="1:5" ht="20.100000000000001" customHeight="1">
      <c r="A1264" s="51" t="s">
        <v>1005</v>
      </c>
      <c r="B1264" s="52">
        <v>0</v>
      </c>
      <c r="C1264" s="52">
        <v>0</v>
      </c>
      <c r="D1264" s="52">
        <v>0</v>
      </c>
      <c r="E1264" s="53"/>
    </row>
    <row r="1265" spans="1:5" ht="20.100000000000001" customHeight="1">
      <c r="A1265" s="51" t="s">
        <v>49</v>
      </c>
      <c r="B1265" s="52">
        <v>0</v>
      </c>
      <c r="C1265" s="52">
        <v>0</v>
      </c>
      <c r="D1265" s="52">
        <v>0</v>
      </c>
      <c r="E1265" s="53"/>
    </row>
    <row r="1266" spans="1:5" ht="20.100000000000001" customHeight="1">
      <c r="A1266" s="51" t="s">
        <v>1006</v>
      </c>
      <c r="B1266" s="52">
        <v>0</v>
      </c>
      <c r="C1266" s="52">
        <v>0</v>
      </c>
      <c r="D1266" s="52">
        <v>0</v>
      </c>
      <c r="E1266" s="53"/>
    </row>
    <row r="1267" spans="1:5" ht="20.100000000000001" customHeight="1">
      <c r="A1267" s="51" t="s">
        <v>1007</v>
      </c>
      <c r="B1267" s="52">
        <f>SUM(B1268:B1280)</f>
        <v>0</v>
      </c>
      <c r="C1267" s="52">
        <f>SUM(C1268:C1280)</f>
        <v>0</v>
      </c>
      <c r="D1267" s="52">
        <f>SUM(D1268:D1280)</f>
        <v>0</v>
      </c>
      <c r="E1267" s="53"/>
    </row>
    <row r="1268" spans="1:5" ht="20.100000000000001" customHeight="1">
      <c r="A1268" s="51" t="s">
        <v>40</v>
      </c>
      <c r="B1268" s="52">
        <v>0</v>
      </c>
      <c r="C1268" s="52">
        <v>0</v>
      </c>
      <c r="D1268" s="52">
        <v>0</v>
      </c>
      <c r="E1268" s="53"/>
    </row>
    <row r="1269" spans="1:5" ht="20.100000000000001" customHeight="1">
      <c r="A1269" s="51" t="s">
        <v>41</v>
      </c>
      <c r="B1269" s="52">
        <v>0</v>
      </c>
      <c r="C1269" s="52">
        <v>0</v>
      </c>
      <c r="D1269" s="52">
        <v>0</v>
      </c>
      <c r="E1269" s="53"/>
    </row>
    <row r="1270" spans="1:5" ht="20.100000000000001" customHeight="1">
      <c r="A1270" s="51" t="s">
        <v>42</v>
      </c>
      <c r="B1270" s="52">
        <v>0</v>
      </c>
      <c r="C1270" s="52">
        <v>0</v>
      </c>
      <c r="D1270" s="52">
        <v>0</v>
      </c>
      <c r="E1270" s="53"/>
    </row>
    <row r="1271" spans="1:5" ht="20.100000000000001" customHeight="1">
      <c r="A1271" s="51" t="s">
        <v>1008</v>
      </c>
      <c r="B1271" s="52">
        <v>0</v>
      </c>
      <c r="C1271" s="52">
        <v>0</v>
      </c>
      <c r="D1271" s="52">
        <v>0</v>
      </c>
      <c r="E1271" s="53"/>
    </row>
    <row r="1272" spans="1:5" ht="20.100000000000001" customHeight="1">
      <c r="A1272" s="51" t="s">
        <v>1009</v>
      </c>
      <c r="B1272" s="52">
        <v>0</v>
      </c>
      <c r="C1272" s="52">
        <v>0</v>
      </c>
      <c r="D1272" s="52">
        <v>0</v>
      </c>
      <c r="E1272" s="53"/>
    </row>
    <row r="1273" spans="1:5" ht="20.100000000000001" customHeight="1">
      <c r="A1273" s="51" t="s">
        <v>1010</v>
      </c>
      <c r="B1273" s="52">
        <v>0</v>
      </c>
      <c r="C1273" s="52">
        <v>0</v>
      </c>
      <c r="D1273" s="52">
        <v>0</v>
      </c>
      <c r="E1273" s="53"/>
    </row>
    <row r="1274" spans="1:5" ht="20.100000000000001" customHeight="1">
      <c r="A1274" s="51" t="s">
        <v>1011</v>
      </c>
      <c r="B1274" s="52">
        <v>0</v>
      </c>
      <c r="C1274" s="52">
        <v>0</v>
      </c>
      <c r="D1274" s="52">
        <v>0</v>
      </c>
      <c r="E1274" s="53"/>
    </row>
    <row r="1275" spans="1:5" ht="20.100000000000001" customHeight="1">
      <c r="A1275" s="51" t="s">
        <v>1012</v>
      </c>
      <c r="B1275" s="52">
        <v>0</v>
      </c>
      <c r="C1275" s="52">
        <v>0</v>
      </c>
      <c r="D1275" s="52">
        <v>0</v>
      </c>
      <c r="E1275" s="53"/>
    </row>
    <row r="1276" spans="1:5" ht="20.100000000000001" customHeight="1">
      <c r="A1276" s="51" t="s">
        <v>1013</v>
      </c>
      <c r="B1276" s="52">
        <v>0</v>
      </c>
      <c r="C1276" s="52">
        <v>0</v>
      </c>
      <c r="D1276" s="52">
        <v>0</v>
      </c>
      <c r="E1276" s="53"/>
    </row>
    <row r="1277" spans="1:5" ht="20.100000000000001" customHeight="1">
      <c r="A1277" s="51" t="s">
        <v>1014</v>
      </c>
      <c r="B1277" s="52">
        <v>0</v>
      </c>
      <c r="C1277" s="52">
        <v>0</v>
      </c>
      <c r="D1277" s="52">
        <v>0</v>
      </c>
      <c r="E1277" s="53"/>
    </row>
    <row r="1278" spans="1:5" ht="20.100000000000001" customHeight="1">
      <c r="A1278" s="51" t="s">
        <v>1015</v>
      </c>
      <c r="B1278" s="52">
        <v>0</v>
      </c>
      <c r="C1278" s="52">
        <v>0</v>
      </c>
      <c r="D1278" s="52">
        <v>0</v>
      </c>
      <c r="E1278" s="53"/>
    </row>
    <row r="1279" spans="1:5" ht="20.100000000000001" customHeight="1">
      <c r="A1279" s="51" t="s">
        <v>49</v>
      </c>
      <c r="B1279" s="52">
        <v>0</v>
      </c>
      <c r="C1279" s="52">
        <v>0</v>
      </c>
      <c r="D1279" s="52">
        <v>0</v>
      </c>
      <c r="E1279" s="53"/>
    </row>
    <row r="1280" spans="1:5" ht="20.100000000000001" customHeight="1">
      <c r="A1280" s="51" t="s">
        <v>1016</v>
      </c>
      <c r="B1280" s="52">
        <v>0</v>
      </c>
      <c r="C1280" s="52">
        <v>0</v>
      </c>
      <c r="D1280" s="52">
        <v>0</v>
      </c>
      <c r="E1280" s="53"/>
    </row>
    <row r="1281" spans="1:5" ht="20.100000000000001" customHeight="1">
      <c r="A1281" s="51" t="s">
        <v>1017</v>
      </c>
      <c r="B1281" s="52">
        <f>SUM(B1282:B1285)</f>
        <v>0</v>
      </c>
      <c r="C1281" s="52">
        <f>SUM(C1282:C1285)</f>
        <v>0</v>
      </c>
      <c r="D1281" s="52">
        <f>SUM(D1282:D1285)</f>
        <v>0</v>
      </c>
      <c r="E1281" s="53"/>
    </row>
    <row r="1282" spans="1:5" ht="20.100000000000001" customHeight="1">
      <c r="A1282" s="51" t="s">
        <v>1018</v>
      </c>
      <c r="B1282" s="52">
        <v>0</v>
      </c>
      <c r="C1282" s="52">
        <v>0</v>
      </c>
      <c r="D1282" s="52">
        <v>0</v>
      </c>
      <c r="E1282" s="53"/>
    </row>
    <row r="1283" spans="1:5" ht="20.100000000000001" customHeight="1">
      <c r="A1283" s="51" t="s">
        <v>1019</v>
      </c>
      <c r="B1283" s="52">
        <v>0</v>
      </c>
      <c r="C1283" s="52">
        <v>0</v>
      </c>
      <c r="D1283" s="52">
        <v>0</v>
      </c>
      <c r="E1283" s="53"/>
    </row>
    <row r="1284" spans="1:5" ht="20.100000000000001" customHeight="1">
      <c r="A1284" s="51" t="s">
        <v>1020</v>
      </c>
      <c r="B1284" s="52">
        <v>0</v>
      </c>
      <c r="C1284" s="52">
        <v>0</v>
      </c>
      <c r="D1284" s="52">
        <v>0</v>
      </c>
      <c r="E1284" s="53"/>
    </row>
    <row r="1285" spans="1:5" ht="20.100000000000001" customHeight="1">
      <c r="A1285" s="51" t="s">
        <v>1021</v>
      </c>
      <c r="B1285" s="52">
        <v>0</v>
      </c>
      <c r="C1285" s="52">
        <v>0</v>
      </c>
      <c r="D1285" s="52">
        <v>0</v>
      </c>
      <c r="E1285" s="53"/>
    </row>
    <row r="1286" spans="1:5" ht="20.100000000000001" customHeight="1">
      <c r="A1286" s="51" t="s">
        <v>1022</v>
      </c>
      <c r="B1286" s="52">
        <f>SUM(B1287:B1291)</f>
        <v>0</v>
      </c>
      <c r="C1286" s="52">
        <f>SUM(C1287:C1291)</f>
        <v>0</v>
      </c>
      <c r="D1286" s="52">
        <f>SUM(D1287:D1291)</f>
        <v>0</v>
      </c>
      <c r="E1286" s="53"/>
    </row>
    <row r="1287" spans="1:5" ht="20.100000000000001" customHeight="1">
      <c r="A1287" s="51" t="s">
        <v>1023</v>
      </c>
      <c r="B1287" s="52">
        <v>0</v>
      </c>
      <c r="C1287" s="52">
        <v>0</v>
      </c>
      <c r="D1287" s="52">
        <v>0</v>
      </c>
      <c r="E1287" s="53"/>
    </row>
    <row r="1288" spans="1:5" ht="20.100000000000001" customHeight="1">
      <c r="A1288" s="51" t="s">
        <v>1024</v>
      </c>
      <c r="B1288" s="52">
        <v>0</v>
      </c>
      <c r="C1288" s="52">
        <v>0</v>
      </c>
      <c r="D1288" s="52">
        <v>0</v>
      </c>
      <c r="E1288" s="53"/>
    </row>
    <row r="1289" spans="1:5" ht="20.100000000000001" customHeight="1">
      <c r="A1289" s="51" t="s">
        <v>1025</v>
      </c>
      <c r="B1289" s="52">
        <v>0</v>
      </c>
      <c r="C1289" s="52">
        <v>0</v>
      </c>
      <c r="D1289" s="52">
        <v>0</v>
      </c>
      <c r="E1289" s="53"/>
    </row>
    <row r="1290" spans="1:5" ht="20.100000000000001" customHeight="1">
      <c r="A1290" s="51" t="s">
        <v>1026</v>
      </c>
      <c r="B1290" s="52">
        <v>0</v>
      </c>
      <c r="C1290" s="52">
        <v>0</v>
      </c>
      <c r="D1290" s="52">
        <v>0</v>
      </c>
      <c r="E1290" s="53"/>
    </row>
    <row r="1291" spans="1:5" ht="20.100000000000001" customHeight="1">
      <c r="A1291" s="51" t="s">
        <v>1027</v>
      </c>
      <c r="B1291" s="52">
        <v>0</v>
      </c>
      <c r="C1291" s="52">
        <v>0</v>
      </c>
      <c r="D1291" s="52">
        <v>0</v>
      </c>
      <c r="E1291" s="53"/>
    </row>
    <row r="1292" spans="1:5" ht="20.100000000000001" customHeight="1">
      <c r="A1292" s="51" t="s">
        <v>1028</v>
      </c>
      <c r="B1292" s="52">
        <f>SUM(B1293:B1303)</f>
        <v>0</v>
      </c>
      <c r="C1292" s="52">
        <f>SUM(C1293:C1303)</f>
        <v>0</v>
      </c>
      <c r="D1292" s="52">
        <f>SUM(D1293:D1303)</f>
        <v>0</v>
      </c>
      <c r="E1292" s="53"/>
    </row>
    <row r="1293" spans="1:5" ht="20.100000000000001" customHeight="1">
      <c r="A1293" s="51" t="s">
        <v>1029</v>
      </c>
      <c r="B1293" s="52">
        <v>0</v>
      </c>
      <c r="C1293" s="52">
        <v>0</v>
      </c>
      <c r="D1293" s="52">
        <v>0</v>
      </c>
      <c r="E1293" s="53"/>
    </row>
    <row r="1294" spans="1:5" ht="20.100000000000001" customHeight="1">
      <c r="A1294" s="51" t="s">
        <v>1030</v>
      </c>
      <c r="B1294" s="52">
        <v>0</v>
      </c>
      <c r="C1294" s="52">
        <v>0</v>
      </c>
      <c r="D1294" s="52">
        <v>0</v>
      </c>
      <c r="E1294" s="53"/>
    </row>
    <row r="1295" spans="1:5" ht="20.100000000000001" customHeight="1">
      <c r="A1295" s="51" t="s">
        <v>1031</v>
      </c>
      <c r="B1295" s="52">
        <v>0</v>
      </c>
      <c r="C1295" s="52">
        <v>0</v>
      </c>
      <c r="D1295" s="52">
        <v>0</v>
      </c>
      <c r="E1295" s="53"/>
    </row>
    <row r="1296" spans="1:5" ht="20.100000000000001" customHeight="1">
      <c r="A1296" s="51" t="s">
        <v>1032</v>
      </c>
      <c r="B1296" s="52">
        <v>0</v>
      </c>
      <c r="C1296" s="52">
        <v>0</v>
      </c>
      <c r="D1296" s="52">
        <v>0</v>
      </c>
      <c r="E1296" s="53"/>
    </row>
    <row r="1297" spans="1:5" ht="20.100000000000001" customHeight="1">
      <c r="A1297" s="51" t="s">
        <v>1033</v>
      </c>
      <c r="B1297" s="52">
        <v>0</v>
      </c>
      <c r="C1297" s="52">
        <v>0</v>
      </c>
      <c r="D1297" s="52">
        <v>0</v>
      </c>
      <c r="E1297" s="53"/>
    </row>
    <row r="1298" spans="1:5" ht="20.100000000000001" customHeight="1">
      <c r="A1298" s="51" t="s">
        <v>1034</v>
      </c>
      <c r="B1298" s="52">
        <v>0</v>
      </c>
      <c r="C1298" s="52">
        <v>0</v>
      </c>
      <c r="D1298" s="52">
        <v>0</v>
      </c>
      <c r="E1298" s="53"/>
    </row>
    <row r="1299" spans="1:5" ht="20.100000000000001" customHeight="1">
      <c r="A1299" s="51" t="s">
        <v>1035</v>
      </c>
      <c r="B1299" s="52">
        <v>0</v>
      </c>
      <c r="C1299" s="52">
        <v>0</v>
      </c>
      <c r="D1299" s="52">
        <v>0</v>
      </c>
      <c r="E1299" s="53"/>
    </row>
    <row r="1300" spans="1:5" ht="20.100000000000001" customHeight="1">
      <c r="A1300" s="51" t="s">
        <v>1036</v>
      </c>
      <c r="B1300" s="52">
        <v>0</v>
      </c>
      <c r="C1300" s="52">
        <v>0</v>
      </c>
      <c r="D1300" s="52">
        <v>0</v>
      </c>
      <c r="E1300" s="53"/>
    </row>
    <row r="1301" spans="1:5" ht="20.100000000000001" customHeight="1">
      <c r="A1301" s="51" t="s">
        <v>1037</v>
      </c>
      <c r="B1301" s="52">
        <v>0</v>
      </c>
      <c r="C1301" s="52">
        <v>0</v>
      </c>
      <c r="D1301" s="52">
        <v>0</v>
      </c>
      <c r="E1301" s="53"/>
    </row>
    <row r="1302" spans="1:5" ht="20.100000000000001" customHeight="1">
      <c r="A1302" s="51" t="s">
        <v>1038</v>
      </c>
      <c r="B1302" s="52">
        <v>0</v>
      </c>
      <c r="C1302" s="52">
        <v>0</v>
      </c>
      <c r="D1302" s="52">
        <v>0</v>
      </c>
      <c r="E1302" s="53"/>
    </row>
    <row r="1303" spans="1:5" ht="20.100000000000001" customHeight="1">
      <c r="A1303" s="51" t="s">
        <v>1039</v>
      </c>
      <c r="B1303" s="52">
        <v>0</v>
      </c>
      <c r="C1303" s="52">
        <v>0</v>
      </c>
      <c r="D1303" s="52">
        <v>0</v>
      </c>
      <c r="E1303" s="53"/>
    </row>
    <row r="1304" spans="1:5" ht="20.100000000000001" customHeight="1">
      <c r="A1304" s="51" t="s">
        <v>1040</v>
      </c>
      <c r="B1304" s="52">
        <f>SUM(B1305,B1317,B1323,B1329,B1337,B1350,B1354,B1360)</f>
        <v>1145</v>
      </c>
      <c r="C1304" s="52">
        <f>SUM(C1305,C1317,C1323,C1329,C1337,C1350,C1354,C1360)</f>
        <v>1205</v>
      </c>
      <c r="D1304" s="52">
        <f>SUM(D1305,D1317,D1323,D1329,D1337,D1350,D1354,D1360)</f>
        <v>1123</v>
      </c>
      <c r="E1304" s="53"/>
    </row>
    <row r="1305" spans="1:5" ht="20.100000000000001" customHeight="1">
      <c r="A1305" s="51" t="s">
        <v>1041</v>
      </c>
      <c r="B1305" s="52">
        <f>SUM(B1306:B1316)</f>
        <v>380</v>
      </c>
      <c r="C1305" s="52">
        <f>SUM(C1306:C1316)</f>
        <v>440</v>
      </c>
      <c r="D1305" s="52">
        <f>SUM(D1306:D1316)</f>
        <v>532</v>
      </c>
      <c r="E1305" s="53"/>
    </row>
    <row r="1306" spans="1:5" s="45" customFormat="1" ht="20.100000000000001" customHeight="1">
      <c r="A1306" s="51" t="s">
        <v>40</v>
      </c>
      <c r="B1306" s="52">
        <v>380</v>
      </c>
      <c r="C1306" s="52">
        <v>440</v>
      </c>
      <c r="D1306" s="52">
        <v>244</v>
      </c>
      <c r="E1306" s="58"/>
    </row>
    <row r="1307" spans="1:5" s="45" customFormat="1" ht="20.100000000000001" customHeight="1">
      <c r="A1307" s="51" t="s">
        <v>41</v>
      </c>
      <c r="B1307" s="52">
        <v>0</v>
      </c>
      <c r="C1307" s="52">
        <v>0</v>
      </c>
      <c r="D1307" s="52">
        <v>90</v>
      </c>
      <c r="E1307" s="58"/>
    </row>
    <row r="1308" spans="1:5" ht="20.100000000000001" customHeight="1">
      <c r="A1308" s="51" t="s">
        <v>42</v>
      </c>
      <c r="B1308" s="52">
        <v>0</v>
      </c>
      <c r="C1308" s="52">
        <v>0</v>
      </c>
      <c r="D1308" s="52">
        <v>0</v>
      </c>
      <c r="E1308" s="53"/>
    </row>
    <row r="1309" spans="1:5" ht="20.100000000000001" customHeight="1">
      <c r="A1309" s="51" t="s">
        <v>1042</v>
      </c>
      <c r="B1309" s="52">
        <v>0</v>
      </c>
      <c r="C1309" s="52">
        <v>0</v>
      </c>
      <c r="D1309" s="52">
        <v>0</v>
      </c>
      <c r="E1309" s="53"/>
    </row>
    <row r="1310" spans="1:5" ht="20.100000000000001" customHeight="1">
      <c r="A1310" s="51" t="s">
        <v>1043</v>
      </c>
      <c r="B1310" s="52">
        <v>0</v>
      </c>
      <c r="C1310" s="52">
        <v>0</v>
      </c>
      <c r="D1310" s="52">
        <v>0</v>
      </c>
      <c r="E1310" s="53"/>
    </row>
    <row r="1311" spans="1:5" ht="20.100000000000001" customHeight="1">
      <c r="A1311" s="51" t="s">
        <v>1044</v>
      </c>
      <c r="B1311" s="52">
        <v>0</v>
      </c>
      <c r="C1311" s="52">
        <v>0</v>
      </c>
      <c r="D1311" s="52">
        <v>77</v>
      </c>
      <c r="E1311" s="53"/>
    </row>
    <row r="1312" spans="1:5" ht="20.100000000000001" customHeight="1">
      <c r="A1312" s="51" t="s">
        <v>1045</v>
      </c>
      <c r="B1312" s="52">
        <v>0</v>
      </c>
      <c r="C1312" s="52">
        <v>0</v>
      </c>
      <c r="D1312" s="52">
        <v>0</v>
      </c>
      <c r="E1312" s="53"/>
    </row>
    <row r="1313" spans="1:5" ht="20.100000000000001" customHeight="1">
      <c r="A1313" s="51" t="s">
        <v>1046</v>
      </c>
      <c r="B1313" s="52">
        <v>0</v>
      </c>
      <c r="C1313" s="52">
        <v>0</v>
      </c>
      <c r="D1313" s="52">
        <v>0</v>
      </c>
      <c r="E1313" s="53"/>
    </row>
    <row r="1314" spans="1:5" ht="20.100000000000001" customHeight="1">
      <c r="A1314" s="59" t="s">
        <v>1047</v>
      </c>
      <c r="B1314" s="52">
        <v>0</v>
      </c>
      <c r="C1314" s="52">
        <v>0</v>
      </c>
      <c r="D1314" s="52">
        <v>0</v>
      </c>
      <c r="E1314" s="60"/>
    </row>
    <row r="1315" spans="1:5" ht="20.100000000000001" customHeight="1">
      <c r="A1315" s="59" t="s">
        <v>49</v>
      </c>
      <c r="B1315" s="52">
        <v>0</v>
      </c>
      <c r="C1315" s="52">
        <v>0</v>
      </c>
      <c r="D1315" s="52">
        <v>0</v>
      </c>
      <c r="E1315" s="60"/>
    </row>
    <row r="1316" spans="1:5" ht="20.100000000000001" customHeight="1">
      <c r="A1316" s="59" t="s">
        <v>1048</v>
      </c>
      <c r="B1316" s="52">
        <v>0</v>
      </c>
      <c r="C1316" s="52">
        <v>0</v>
      </c>
      <c r="D1316" s="52">
        <v>121</v>
      </c>
      <c r="E1316" s="60"/>
    </row>
    <row r="1317" spans="1:5" ht="20.100000000000001" customHeight="1">
      <c r="A1317" s="59" t="s">
        <v>1049</v>
      </c>
      <c r="B1317" s="52">
        <f>SUM(B1318:B1322)</f>
        <v>465</v>
      </c>
      <c r="C1317" s="52">
        <f>SUM(C1318:C1322)</f>
        <v>465</v>
      </c>
      <c r="D1317" s="52">
        <f>SUM(D1318:D1322)</f>
        <v>394</v>
      </c>
      <c r="E1317" s="60"/>
    </row>
    <row r="1318" spans="1:5" ht="20.100000000000001" customHeight="1">
      <c r="A1318" s="59" t="s">
        <v>40</v>
      </c>
      <c r="B1318" s="52">
        <v>465</v>
      </c>
      <c r="C1318" s="52">
        <v>465</v>
      </c>
      <c r="D1318" s="52">
        <v>298</v>
      </c>
      <c r="E1318" s="60"/>
    </row>
    <row r="1319" spans="1:5" ht="20.100000000000001" customHeight="1">
      <c r="A1319" s="59" t="s">
        <v>41</v>
      </c>
      <c r="B1319" s="52">
        <v>0</v>
      </c>
      <c r="C1319" s="52">
        <v>0</v>
      </c>
      <c r="D1319" s="52">
        <v>0</v>
      </c>
      <c r="E1319" s="60"/>
    </row>
    <row r="1320" spans="1:5" ht="20.100000000000001" customHeight="1">
      <c r="A1320" s="59" t="s">
        <v>42</v>
      </c>
      <c r="B1320" s="52">
        <v>0</v>
      </c>
      <c r="C1320" s="52">
        <v>0</v>
      </c>
      <c r="D1320" s="52">
        <v>0</v>
      </c>
      <c r="E1320" s="60"/>
    </row>
    <row r="1321" spans="1:5" ht="20.100000000000001" customHeight="1">
      <c r="A1321" s="59" t="s">
        <v>1050</v>
      </c>
      <c r="B1321" s="52">
        <v>0</v>
      </c>
      <c r="C1321" s="52">
        <v>0</v>
      </c>
      <c r="D1321" s="52">
        <v>96</v>
      </c>
      <c r="E1321" s="60"/>
    </row>
    <row r="1322" spans="1:5" ht="20.100000000000001" customHeight="1">
      <c r="A1322" s="59" t="s">
        <v>1051</v>
      </c>
      <c r="B1322" s="52">
        <v>0</v>
      </c>
      <c r="C1322" s="52">
        <v>0</v>
      </c>
      <c r="D1322" s="52">
        <v>0</v>
      </c>
      <c r="E1322" s="60"/>
    </row>
    <row r="1323" spans="1:5" ht="20.100000000000001" customHeight="1">
      <c r="A1323" s="59" t="s">
        <v>1052</v>
      </c>
      <c r="B1323" s="52">
        <f>SUM(B1324:B1328)</f>
        <v>0</v>
      </c>
      <c r="C1323" s="52">
        <f>SUM(C1324:C1328)</f>
        <v>0</v>
      </c>
      <c r="D1323" s="52">
        <f>SUM(D1324:D1328)</f>
        <v>0</v>
      </c>
      <c r="E1323" s="60"/>
    </row>
    <row r="1324" spans="1:5" ht="20.100000000000001" customHeight="1">
      <c r="A1324" s="59" t="s">
        <v>40</v>
      </c>
      <c r="B1324" s="52">
        <v>0</v>
      </c>
      <c r="C1324" s="52">
        <v>0</v>
      </c>
      <c r="D1324" s="52">
        <v>0</v>
      </c>
      <c r="E1324" s="60"/>
    </row>
    <row r="1325" spans="1:5" ht="20.100000000000001" customHeight="1">
      <c r="A1325" s="59" t="s">
        <v>41</v>
      </c>
      <c r="B1325" s="52">
        <v>0</v>
      </c>
      <c r="C1325" s="52">
        <v>0</v>
      </c>
      <c r="D1325" s="52">
        <v>0</v>
      </c>
      <c r="E1325" s="60"/>
    </row>
    <row r="1326" spans="1:5" ht="20.100000000000001" customHeight="1">
      <c r="A1326" s="59" t="s">
        <v>42</v>
      </c>
      <c r="B1326" s="52">
        <v>0</v>
      </c>
      <c r="C1326" s="52">
        <v>0</v>
      </c>
      <c r="D1326" s="52">
        <v>0</v>
      </c>
      <c r="E1326" s="60"/>
    </row>
    <row r="1327" spans="1:5" ht="20.100000000000001" customHeight="1">
      <c r="A1327" s="59" t="s">
        <v>1053</v>
      </c>
      <c r="B1327" s="52">
        <v>0</v>
      </c>
      <c r="C1327" s="52">
        <v>0</v>
      </c>
      <c r="D1327" s="52">
        <v>0</v>
      </c>
      <c r="E1327" s="60"/>
    </row>
    <row r="1328" spans="1:5" ht="20.100000000000001" customHeight="1">
      <c r="A1328" s="59" t="s">
        <v>1054</v>
      </c>
      <c r="B1328" s="52">
        <v>0</v>
      </c>
      <c r="C1328" s="52">
        <v>0</v>
      </c>
      <c r="D1328" s="52">
        <v>0</v>
      </c>
      <c r="E1328" s="60"/>
    </row>
    <row r="1329" spans="1:5" ht="20.100000000000001" customHeight="1">
      <c r="A1329" s="59" t="s">
        <v>1055</v>
      </c>
      <c r="B1329" s="52">
        <f>SUM(B1330:B1336)</f>
        <v>0</v>
      </c>
      <c r="C1329" s="52">
        <f>SUM(C1330:C1336)</f>
        <v>0</v>
      </c>
      <c r="D1329" s="52">
        <f>SUM(D1330:D1336)</f>
        <v>0</v>
      </c>
      <c r="E1329" s="60"/>
    </row>
    <row r="1330" spans="1:5" ht="20.100000000000001" customHeight="1">
      <c r="A1330" s="59" t="s">
        <v>40</v>
      </c>
      <c r="B1330" s="52">
        <v>0</v>
      </c>
      <c r="C1330" s="52">
        <v>0</v>
      </c>
      <c r="D1330" s="52">
        <v>0</v>
      </c>
      <c r="E1330" s="60"/>
    </row>
    <row r="1331" spans="1:5" ht="20.100000000000001" customHeight="1">
      <c r="A1331" s="59" t="s">
        <v>41</v>
      </c>
      <c r="B1331" s="52">
        <v>0</v>
      </c>
      <c r="C1331" s="52">
        <v>0</v>
      </c>
      <c r="D1331" s="52">
        <v>0</v>
      </c>
      <c r="E1331" s="60"/>
    </row>
    <row r="1332" spans="1:5" ht="20.100000000000001" customHeight="1">
      <c r="A1332" s="59" t="s">
        <v>42</v>
      </c>
      <c r="B1332" s="52">
        <v>0</v>
      </c>
      <c r="C1332" s="52">
        <v>0</v>
      </c>
      <c r="D1332" s="52">
        <v>0</v>
      </c>
      <c r="E1332" s="60"/>
    </row>
    <row r="1333" spans="1:5" ht="20.100000000000001" customHeight="1">
      <c r="A1333" s="59" t="s">
        <v>1056</v>
      </c>
      <c r="B1333" s="52">
        <v>0</v>
      </c>
      <c r="C1333" s="52">
        <v>0</v>
      </c>
      <c r="D1333" s="52">
        <v>0</v>
      </c>
      <c r="E1333" s="60"/>
    </row>
    <row r="1334" spans="1:5" ht="20.100000000000001" customHeight="1">
      <c r="A1334" s="59" t="s">
        <v>1057</v>
      </c>
      <c r="B1334" s="52">
        <v>0</v>
      </c>
      <c r="C1334" s="52">
        <v>0</v>
      </c>
      <c r="D1334" s="52">
        <v>0</v>
      </c>
      <c r="E1334" s="60"/>
    </row>
    <row r="1335" spans="1:5" ht="20.100000000000001" customHeight="1">
      <c r="A1335" s="59" t="s">
        <v>49</v>
      </c>
      <c r="B1335" s="52">
        <v>0</v>
      </c>
      <c r="C1335" s="52">
        <v>0</v>
      </c>
      <c r="D1335" s="52">
        <v>0</v>
      </c>
      <c r="E1335" s="60"/>
    </row>
    <row r="1336" spans="1:5" ht="20.100000000000001" customHeight="1">
      <c r="A1336" s="59" t="s">
        <v>1058</v>
      </c>
      <c r="B1336" s="52">
        <v>0</v>
      </c>
      <c r="C1336" s="52">
        <v>0</v>
      </c>
      <c r="D1336" s="52">
        <v>0</v>
      </c>
      <c r="E1336" s="60"/>
    </row>
    <row r="1337" spans="1:5" ht="20.100000000000001" customHeight="1">
      <c r="A1337" s="59" t="s">
        <v>1059</v>
      </c>
      <c r="B1337" s="52">
        <f>SUM(B1338:B1349)</f>
        <v>0</v>
      </c>
      <c r="C1337" s="52">
        <f>SUM(C1338:C1349)</f>
        <v>0</v>
      </c>
      <c r="D1337" s="52">
        <f>SUM(D1338:D1349)</f>
        <v>0</v>
      </c>
      <c r="E1337" s="60"/>
    </row>
    <row r="1338" spans="1:5" ht="20.100000000000001" customHeight="1">
      <c r="A1338" s="59" t="s">
        <v>40</v>
      </c>
      <c r="B1338" s="52">
        <v>0</v>
      </c>
      <c r="C1338" s="52">
        <v>0</v>
      </c>
      <c r="D1338" s="52">
        <v>0</v>
      </c>
      <c r="E1338" s="60"/>
    </row>
    <row r="1339" spans="1:5" ht="20.100000000000001" customHeight="1">
      <c r="A1339" s="59" t="s">
        <v>41</v>
      </c>
      <c r="B1339" s="52">
        <v>0</v>
      </c>
      <c r="C1339" s="52">
        <v>0</v>
      </c>
      <c r="D1339" s="52">
        <v>0</v>
      </c>
      <c r="E1339" s="60"/>
    </row>
    <row r="1340" spans="1:5" ht="20.100000000000001" customHeight="1">
      <c r="A1340" s="59" t="s">
        <v>42</v>
      </c>
      <c r="B1340" s="52">
        <v>0</v>
      </c>
      <c r="C1340" s="52">
        <v>0</v>
      </c>
      <c r="D1340" s="52">
        <v>0</v>
      </c>
      <c r="E1340" s="60"/>
    </row>
    <row r="1341" spans="1:5" ht="20.100000000000001" customHeight="1">
      <c r="A1341" s="59" t="s">
        <v>1060</v>
      </c>
      <c r="B1341" s="52">
        <v>0</v>
      </c>
      <c r="C1341" s="52">
        <v>0</v>
      </c>
      <c r="D1341" s="52">
        <v>0</v>
      </c>
      <c r="E1341" s="60"/>
    </row>
    <row r="1342" spans="1:5" ht="20.100000000000001" customHeight="1">
      <c r="A1342" s="59" t="s">
        <v>1061</v>
      </c>
      <c r="B1342" s="52">
        <v>0</v>
      </c>
      <c r="C1342" s="52">
        <v>0</v>
      </c>
      <c r="D1342" s="52">
        <v>0</v>
      </c>
      <c r="E1342" s="60"/>
    </row>
    <row r="1343" spans="1:5" ht="20.100000000000001" customHeight="1">
      <c r="A1343" s="59" t="s">
        <v>1062</v>
      </c>
      <c r="B1343" s="52">
        <v>0</v>
      </c>
      <c r="C1343" s="52">
        <v>0</v>
      </c>
      <c r="D1343" s="52">
        <v>0</v>
      </c>
      <c r="E1343" s="60"/>
    </row>
    <row r="1344" spans="1:5" ht="20.100000000000001" customHeight="1">
      <c r="A1344" s="59" t="s">
        <v>1063</v>
      </c>
      <c r="B1344" s="52">
        <v>0</v>
      </c>
      <c r="C1344" s="52">
        <v>0</v>
      </c>
      <c r="D1344" s="52">
        <v>0</v>
      </c>
      <c r="E1344" s="60"/>
    </row>
    <row r="1345" spans="1:5" ht="20.100000000000001" customHeight="1">
      <c r="A1345" s="59" t="s">
        <v>1064</v>
      </c>
      <c r="B1345" s="52">
        <v>0</v>
      </c>
      <c r="C1345" s="52">
        <v>0</v>
      </c>
      <c r="D1345" s="52">
        <v>0</v>
      </c>
      <c r="E1345" s="60"/>
    </row>
    <row r="1346" spans="1:5" ht="20.100000000000001" customHeight="1">
      <c r="A1346" s="59" t="s">
        <v>1065</v>
      </c>
      <c r="B1346" s="52">
        <v>0</v>
      </c>
      <c r="C1346" s="52">
        <v>0</v>
      </c>
      <c r="D1346" s="52">
        <v>0</v>
      </c>
      <c r="E1346" s="60"/>
    </row>
    <row r="1347" spans="1:5" ht="20.100000000000001" customHeight="1">
      <c r="A1347" s="59" t="s">
        <v>1066</v>
      </c>
      <c r="B1347" s="52">
        <v>0</v>
      </c>
      <c r="C1347" s="52">
        <v>0</v>
      </c>
      <c r="D1347" s="52">
        <v>0</v>
      </c>
      <c r="E1347" s="60"/>
    </row>
    <row r="1348" spans="1:5" ht="20.100000000000001" customHeight="1">
      <c r="A1348" s="59" t="s">
        <v>1067</v>
      </c>
      <c r="B1348" s="52">
        <v>0</v>
      </c>
      <c r="C1348" s="52">
        <v>0</v>
      </c>
      <c r="D1348" s="52">
        <v>0</v>
      </c>
      <c r="E1348" s="60"/>
    </row>
    <row r="1349" spans="1:5" ht="20.100000000000001" customHeight="1">
      <c r="A1349" s="59" t="s">
        <v>1068</v>
      </c>
      <c r="B1349" s="52">
        <v>0</v>
      </c>
      <c r="C1349" s="52">
        <v>0</v>
      </c>
      <c r="D1349" s="52">
        <v>0</v>
      </c>
      <c r="E1349" s="60"/>
    </row>
    <row r="1350" spans="1:5" ht="20.100000000000001" customHeight="1">
      <c r="A1350" s="59" t="s">
        <v>1069</v>
      </c>
      <c r="B1350" s="52">
        <f>SUM(B1351:B1353)</f>
        <v>200</v>
      </c>
      <c r="C1350" s="52">
        <f>SUM(C1351:C1353)</f>
        <v>200</v>
      </c>
      <c r="D1350" s="52">
        <f>SUM(D1351:D1353)</f>
        <v>197</v>
      </c>
      <c r="E1350" s="60"/>
    </row>
    <row r="1351" spans="1:5" ht="20.100000000000001" customHeight="1">
      <c r="A1351" s="59" t="s">
        <v>1070</v>
      </c>
      <c r="B1351" s="52">
        <v>0</v>
      </c>
      <c r="C1351" s="52">
        <v>0</v>
      </c>
      <c r="D1351" s="52">
        <v>0</v>
      </c>
      <c r="E1351" s="60"/>
    </row>
    <row r="1352" spans="1:5" ht="20.100000000000001" customHeight="1">
      <c r="A1352" s="59" t="s">
        <v>1071</v>
      </c>
      <c r="B1352" s="52">
        <v>0</v>
      </c>
      <c r="C1352" s="52">
        <v>0</v>
      </c>
      <c r="D1352" s="52">
        <v>0</v>
      </c>
      <c r="E1352" s="60"/>
    </row>
    <row r="1353" spans="1:5" ht="20.100000000000001" customHeight="1">
      <c r="A1353" s="59" t="s">
        <v>1072</v>
      </c>
      <c r="B1353" s="52">
        <v>200</v>
      </c>
      <c r="C1353" s="52">
        <v>200</v>
      </c>
      <c r="D1353" s="52">
        <v>197</v>
      </c>
      <c r="E1353" s="60"/>
    </row>
    <row r="1354" spans="1:5" ht="20.100000000000001" customHeight="1">
      <c r="A1354" s="59" t="s">
        <v>1073</v>
      </c>
      <c r="B1354" s="52">
        <f>SUM(B1355:B1359)</f>
        <v>100</v>
      </c>
      <c r="C1354" s="52">
        <f>SUM(C1355:C1359)</f>
        <v>100</v>
      </c>
      <c r="D1354" s="52">
        <f>SUM(D1355:D1359)</f>
        <v>0</v>
      </c>
      <c r="E1354" s="60"/>
    </row>
    <row r="1355" spans="1:5" ht="20.100000000000001" customHeight="1">
      <c r="A1355" s="59" t="s">
        <v>1074</v>
      </c>
      <c r="B1355" s="52">
        <v>0</v>
      </c>
      <c r="C1355" s="52">
        <v>0</v>
      </c>
      <c r="D1355" s="52">
        <v>0</v>
      </c>
      <c r="E1355" s="60"/>
    </row>
    <row r="1356" spans="1:5" ht="20.100000000000001" customHeight="1">
      <c r="A1356" s="59" t="s">
        <v>1075</v>
      </c>
      <c r="B1356" s="52">
        <v>0</v>
      </c>
      <c r="C1356" s="52">
        <v>0</v>
      </c>
      <c r="D1356" s="52">
        <v>0</v>
      </c>
      <c r="E1356" s="60"/>
    </row>
    <row r="1357" spans="1:5" ht="20.100000000000001" customHeight="1">
      <c r="A1357" s="59" t="s">
        <v>1076</v>
      </c>
      <c r="B1357" s="52">
        <v>0</v>
      </c>
      <c r="C1357" s="52">
        <v>0</v>
      </c>
      <c r="D1357" s="52">
        <v>0</v>
      </c>
      <c r="E1357" s="60"/>
    </row>
    <row r="1358" spans="1:5" ht="20.100000000000001" customHeight="1">
      <c r="A1358" s="59" t="s">
        <v>1077</v>
      </c>
      <c r="B1358" s="52">
        <v>0</v>
      </c>
      <c r="C1358" s="52">
        <v>0</v>
      </c>
      <c r="D1358" s="52">
        <v>0</v>
      </c>
      <c r="E1358" s="60"/>
    </row>
    <row r="1359" spans="1:5" ht="20.100000000000001" customHeight="1">
      <c r="A1359" s="59" t="s">
        <v>1078</v>
      </c>
      <c r="B1359" s="52">
        <v>100</v>
      </c>
      <c r="C1359" s="52">
        <v>100</v>
      </c>
      <c r="D1359" s="52">
        <v>0</v>
      </c>
      <c r="E1359" s="60"/>
    </row>
    <row r="1360" spans="1:5" ht="20.100000000000001" customHeight="1">
      <c r="A1360" s="59" t="s">
        <v>1079</v>
      </c>
      <c r="B1360" s="52">
        <v>0</v>
      </c>
      <c r="C1360" s="52">
        <v>0</v>
      </c>
      <c r="D1360" s="52">
        <v>0</v>
      </c>
      <c r="E1360" s="60"/>
    </row>
    <row r="1361" spans="1:5" ht="20.100000000000001" customHeight="1">
      <c r="A1361" s="59" t="s">
        <v>1080</v>
      </c>
      <c r="B1361" s="52">
        <f t="shared" ref="B1361:D1362" si="6">B1362</f>
        <v>173</v>
      </c>
      <c r="C1361" s="52">
        <f t="shared" si="6"/>
        <v>173</v>
      </c>
      <c r="D1361" s="52">
        <f t="shared" si="6"/>
        <v>155</v>
      </c>
      <c r="E1361" s="60"/>
    </row>
    <row r="1362" spans="1:5" ht="20.100000000000001" customHeight="1">
      <c r="A1362" s="59" t="s">
        <v>1081</v>
      </c>
      <c r="B1362" s="52">
        <f t="shared" si="6"/>
        <v>173</v>
      </c>
      <c r="C1362" s="52">
        <f t="shared" si="6"/>
        <v>173</v>
      </c>
      <c r="D1362" s="52">
        <f t="shared" si="6"/>
        <v>155</v>
      </c>
      <c r="E1362" s="60"/>
    </row>
    <row r="1363" spans="1:5" ht="20.100000000000001" customHeight="1">
      <c r="A1363" s="59" t="s">
        <v>1082</v>
      </c>
      <c r="B1363" s="52">
        <v>173</v>
      </c>
      <c r="C1363" s="52">
        <v>173</v>
      </c>
      <c r="D1363" s="52">
        <v>155</v>
      </c>
      <c r="E1363" s="60"/>
    </row>
    <row r="1364" spans="1:5" ht="20.100000000000001" customHeight="1">
      <c r="A1364" s="59" t="s">
        <v>1083</v>
      </c>
      <c r="B1364" s="52">
        <v>1500</v>
      </c>
      <c r="C1364" s="52">
        <v>1500</v>
      </c>
      <c r="D1364" s="52">
        <v>0</v>
      </c>
      <c r="E1364" s="60"/>
    </row>
    <row r="1365" spans="1:5" ht="20.100000000000001" customHeight="1">
      <c r="A1365" s="59" t="s">
        <v>1084</v>
      </c>
      <c r="B1365" s="52">
        <f>SUM(B1366,B1367,B1368)</f>
        <v>4804</v>
      </c>
      <c r="C1365" s="52">
        <f>SUM(C1366,C1367,C1368)</f>
        <v>5392</v>
      </c>
      <c r="D1365" s="52">
        <f>SUM(D1366,D1367,D1368)</f>
        <v>5286</v>
      </c>
      <c r="E1365" s="60"/>
    </row>
    <row r="1366" spans="1:5" ht="20.100000000000001" customHeight="1">
      <c r="A1366" s="59" t="s">
        <v>1085</v>
      </c>
      <c r="B1366" s="52">
        <v>0</v>
      </c>
      <c r="C1366" s="52">
        <v>0</v>
      </c>
      <c r="D1366" s="52">
        <v>0</v>
      </c>
      <c r="E1366" s="60"/>
    </row>
    <row r="1367" spans="1:5" ht="20.100000000000001" customHeight="1">
      <c r="A1367" s="59" t="s">
        <v>1086</v>
      </c>
      <c r="B1367" s="52">
        <v>0</v>
      </c>
      <c r="C1367" s="52">
        <v>0</v>
      </c>
      <c r="D1367" s="52">
        <v>0</v>
      </c>
      <c r="E1367" s="60"/>
    </row>
    <row r="1368" spans="1:5" ht="20.100000000000001" customHeight="1">
      <c r="A1368" s="59" t="s">
        <v>1087</v>
      </c>
      <c r="B1368" s="52">
        <f>SUM(B1369:B1372)</f>
        <v>4804</v>
      </c>
      <c r="C1368" s="52">
        <f>SUM(C1369:C1372)</f>
        <v>5392</v>
      </c>
      <c r="D1368" s="52">
        <f>SUM(D1369:D1372)</f>
        <v>5286</v>
      </c>
      <c r="E1368" s="60"/>
    </row>
    <row r="1369" spans="1:5" ht="20.100000000000001" customHeight="1">
      <c r="A1369" s="59" t="s">
        <v>1088</v>
      </c>
      <c r="B1369" s="52">
        <v>4804</v>
      </c>
      <c r="C1369" s="52">
        <v>5392</v>
      </c>
      <c r="D1369" s="52">
        <v>5285</v>
      </c>
      <c r="E1369" s="60"/>
    </row>
    <row r="1370" spans="1:5" ht="20.100000000000001" customHeight="1">
      <c r="A1370" s="59" t="s">
        <v>1089</v>
      </c>
      <c r="B1370" s="52">
        <v>0</v>
      </c>
      <c r="C1370" s="52">
        <v>0</v>
      </c>
      <c r="D1370" s="52">
        <v>0</v>
      </c>
      <c r="E1370" s="60"/>
    </row>
    <row r="1371" spans="1:5" ht="20.100000000000001" customHeight="1">
      <c r="A1371" s="59" t="s">
        <v>1090</v>
      </c>
      <c r="B1371" s="52">
        <v>0</v>
      </c>
      <c r="C1371" s="52">
        <v>0</v>
      </c>
      <c r="D1371" s="52">
        <v>1</v>
      </c>
      <c r="E1371" s="60"/>
    </row>
    <row r="1372" spans="1:5" ht="20.100000000000001" customHeight="1">
      <c r="A1372" s="59" t="s">
        <v>1091</v>
      </c>
      <c r="B1372" s="52">
        <v>0</v>
      </c>
      <c r="C1372" s="52">
        <v>0</v>
      </c>
      <c r="D1372" s="52">
        <v>0</v>
      </c>
      <c r="E1372" s="60"/>
    </row>
    <row r="1373" spans="1:5" ht="20.100000000000001" customHeight="1">
      <c r="A1373" s="59" t="s">
        <v>1092</v>
      </c>
      <c r="B1373" s="52">
        <f>B1374+B1375+B1376</f>
        <v>0</v>
      </c>
      <c r="C1373" s="52">
        <f>C1374+C1375+C1376</f>
        <v>70</v>
      </c>
      <c r="D1373" s="52">
        <f>D1374+D1375+D1376</f>
        <v>59</v>
      </c>
      <c r="E1373" s="60"/>
    </row>
    <row r="1374" spans="1:5" ht="20.100000000000001" customHeight="1">
      <c r="A1374" s="59" t="s">
        <v>1093</v>
      </c>
      <c r="B1374" s="52">
        <v>0</v>
      </c>
      <c r="C1374" s="52">
        <v>0</v>
      </c>
      <c r="D1374" s="52">
        <v>0</v>
      </c>
      <c r="E1374" s="60"/>
    </row>
    <row r="1375" spans="1:5" ht="20.100000000000001" customHeight="1">
      <c r="A1375" s="59" t="s">
        <v>1094</v>
      </c>
      <c r="B1375" s="52">
        <v>0</v>
      </c>
      <c r="C1375" s="52">
        <v>0</v>
      </c>
      <c r="D1375" s="52">
        <v>0</v>
      </c>
      <c r="E1375" s="60"/>
    </row>
    <row r="1376" spans="1:5" ht="20.100000000000001" customHeight="1">
      <c r="A1376" s="59" t="s">
        <v>1095</v>
      </c>
      <c r="B1376" s="52">
        <v>0</v>
      </c>
      <c r="C1376" s="52">
        <v>70</v>
      </c>
      <c r="D1376" s="52">
        <v>59</v>
      </c>
      <c r="E1376" s="60"/>
    </row>
    <row r="1377" spans="1:5" ht="20.100000000000001" customHeight="1">
      <c r="A1377" s="61" t="s">
        <v>1096</v>
      </c>
      <c r="B1377" s="62">
        <f>SUM(B4,B249,B288,B307,B396,B451,B507,B563,B681,B752,B831,B854,B979,B1043,B1109,B1129,B1158,B1168,B1233,B1251,B1304,B1365,B1361,B1373,B1364)</f>
        <v>229452</v>
      </c>
      <c r="C1377" s="62">
        <f>SUM(C4,C249,C288,C307,C396,C451,C507,C563,C681,C752,C831,C854,C979,C1043,C1109,C1129,C1158,C1168,C1233,C1251,C1304,C1365,C1361,C1373,C1364)</f>
        <v>240723</v>
      </c>
      <c r="D1377" s="62">
        <f>SUM(D4,D249,D288,D307,D396,D451,D507,D563,D681,D752,D831,D854,D979,D1043,D1109,D1129,D1158,D1168,D1233,D1251,D1304,D1365,D1361,D1373,D1364)</f>
        <v>218491</v>
      </c>
      <c r="E1377" s="60"/>
    </row>
  </sheetData>
  <mergeCells count="1">
    <mergeCell ref="A1:E1"/>
  </mergeCells>
  <phoneticPr fontId="17" type="noConversion"/>
  <pageMargins left="0.69930555555555596" right="0.69930555555555596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H70"/>
  <sheetViews>
    <sheetView workbookViewId="0">
      <pane xSplit="1" ySplit="1" topLeftCell="B2" activePane="bottomRight" state="frozen"/>
      <selection pane="topRight"/>
      <selection pane="bottomLeft"/>
      <selection pane="bottomRight" activeCell="B23" sqref="B23"/>
    </sheetView>
  </sheetViews>
  <sheetFormatPr defaultColWidth="13.85546875" defaultRowHeight="15.6" customHeight="1"/>
  <cols>
    <col min="1" max="1" width="10" style="25" customWidth="1"/>
    <col min="2" max="2" width="40.42578125" style="25" customWidth="1"/>
    <col min="3" max="3" width="17.42578125" style="25" customWidth="1"/>
    <col min="4" max="8" width="16.7109375" style="25" customWidth="1"/>
    <col min="9" max="16384" width="13.85546875" style="25"/>
  </cols>
  <sheetData>
    <row r="1" spans="1:8" ht="42.75" customHeight="1">
      <c r="A1" s="68" t="s">
        <v>1098</v>
      </c>
      <c r="B1" s="68"/>
      <c r="C1" s="68"/>
      <c r="D1" s="68"/>
      <c r="E1" s="68"/>
      <c r="F1" s="68"/>
      <c r="G1" s="68"/>
      <c r="H1" s="68"/>
    </row>
    <row r="2" spans="1:8" ht="16.899999999999999" customHeight="1">
      <c r="A2" s="32"/>
      <c r="B2" s="32"/>
      <c r="C2" s="32"/>
      <c r="D2" s="32"/>
      <c r="E2" s="32"/>
      <c r="F2" s="32"/>
      <c r="G2" s="32"/>
      <c r="H2" s="33"/>
    </row>
    <row r="3" spans="1:8" ht="16.899999999999999" customHeight="1">
      <c r="A3" s="32"/>
      <c r="B3" s="32"/>
      <c r="C3" s="32"/>
      <c r="D3" s="32"/>
      <c r="E3" s="32"/>
      <c r="F3" s="32"/>
      <c r="G3" s="32"/>
      <c r="H3" s="33" t="s">
        <v>1099</v>
      </c>
    </row>
    <row r="4" spans="1:8" s="31" customFormat="1" ht="17.25" customHeight="1">
      <c r="A4" s="69" t="s">
        <v>1100</v>
      </c>
      <c r="B4" s="70" t="s">
        <v>1101</v>
      </c>
      <c r="C4" s="70" t="s">
        <v>1102</v>
      </c>
      <c r="D4" s="36"/>
      <c r="E4" s="37"/>
      <c r="F4" s="70" t="s">
        <v>1103</v>
      </c>
      <c r="G4" s="36"/>
      <c r="H4" s="38"/>
    </row>
    <row r="5" spans="1:8" s="31" customFormat="1" ht="35.25" customHeight="1">
      <c r="A5" s="69"/>
      <c r="B5" s="70"/>
      <c r="C5" s="70"/>
      <c r="D5" s="35" t="s">
        <v>1104</v>
      </c>
      <c r="E5" s="39" t="s">
        <v>1105</v>
      </c>
      <c r="F5" s="70"/>
      <c r="G5" s="34" t="s">
        <v>1104</v>
      </c>
      <c r="H5" s="40" t="s">
        <v>1105</v>
      </c>
    </row>
    <row r="6" spans="1:8" ht="17.25" customHeight="1">
      <c r="A6" s="41"/>
      <c r="B6" s="2" t="s">
        <v>1102</v>
      </c>
      <c r="C6" s="42">
        <f t="shared" ref="C6:F6" si="0">C7+C12+C23+C31+C38+C42+C45+C49+C52+C58+C61+C66</f>
        <v>410338</v>
      </c>
      <c r="D6" s="42">
        <f t="shared" si="0"/>
        <v>346921</v>
      </c>
      <c r="E6" s="42">
        <f t="shared" si="0"/>
        <v>63417</v>
      </c>
      <c r="F6" s="42">
        <f t="shared" si="0"/>
        <v>109808</v>
      </c>
      <c r="G6" s="42">
        <f>SUM(G7,G12,G23,G31,G38,G42,G45,G49,G52,G58,G61,G66)</f>
        <v>102996</v>
      </c>
      <c r="H6" s="10">
        <f>SUM(H7,H12,H23,H31,H38,H42,H45,H49,H52,H58,H61,H66)</f>
        <v>6812</v>
      </c>
    </row>
    <row r="7" spans="1:8" ht="16.899999999999999" customHeight="1">
      <c r="A7" s="41">
        <v>501</v>
      </c>
      <c r="B7" s="43" t="s">
        <v>1106</v>
      </c>
      <c r="C7" s="10">
        <f t="shared" ref="C7:H7" si="1">SUM(C8:C11)</f>
        <v>23088</v>
      </c>
      <c r="D7" s="10">
        <f t="shared" si="1"/>
        <v>21047</v>
      </c>
      <c r="E7" s="10">
        <f t="shared" si="1"/>
        <v>2041</v>
      </c>
      <c r="F7" s="10">
        <f t="shared" si="1"/>
        <v>23088</v>
      </c>
      <c r="G7" s="10">
        <f t="shared" si="1"/>
        <v>21047</v>
      </c>
      <c r="H7" s="10">
        <f t="shared" si="1"/>
        <v>2041</v>
      </c>
    </row>
    <row r="8" spans="1:8" ht="16.899999999999999" customHeight="1">
      <c r="A8" s="41">
        <v>50101</v>
      </c>
      <c r="B8" s="41" t="s">
        <v>1107</v>
      </c>
      <c r="C8" s="10">
        <f t="shared" ref="C8:C11" si="2">D8+E8</f>
        <v>16476</v>
      </c>
      <c r="D8" s="10">
        <v>14770</v>
      </c>
      <c r="E8" s="10">
        <v>1706</v>
      </c>
      <c r="F8" s="10">
        <f t="shared" ref="F8:F11" si="3">G8+H8</f>
        <v>16476</v>
      </c>
      <c r="G8" s="10">
        <v>14770</v>
      </c>
      <c r="H8" s="10">
        <v>1706</v>
      </c>
    </row>
    <row r="9" spans="1:8" ht="16.899999999999999" customHeight="1">
      <c r="A9" s="41">
        <v>50102</v>
      </c>
      <c r="B9" s="41" t="s">
        <v>1108</v>
      </c>
      <c r="C9" s="10">
        <f t="shared" si="2"/>
        <v>3830</v>
      </c>
      <c r="D9" s="10">
        <v>3655</v>
      </c>
      <c r="E9" s="10">
        <v>175</v>
      </c>
      <c r="F9" s="10">
        <f t="shared" si="3"/>
        <v>3830</v>
      </c>
      <c r="G9" s="10">
        <v>3655</v>
      </c>
      <c r="H9" s="10">
        <v>175</v>
      </c>
    </row>
    <row r="10" spans="1:8" ht="16.899999999999999" customHeight="1">
      <c r="A10" s="41">
        <v>50103</v>
      </c>
      <c r="B10" s="41" t="s">
        <v>1109</v>
      </c>
      <c r="C10" s="10">
        <f t="shared" si="2"/>
        <v>1719</v>
      </c>
      <c r="D10" s="10">
        <v>1719</v>
      </c>
      <c r="E10" s="10">
        <v>0</v>
      </c>
      <c r="F10" s="10">
        <f t="shared" si="3"/>
        <v>1719</v>
      </c>
      <c r="G10" s="10">
        <v>1719</v>
      </c>
      <c r="H10" s="10">
        <v>0</v>
      </c>
    </row>
    <row r="11" spans="1:8" ht="16.899999999999999" customHeight="1">
      <c r="A11" s="41">
        <v>50199</v>
      </c>
      <c r="B11" s="41" t="s">
        <v>1110</v>
      </c>
      <c r="C11" s="10">
        <f t="shared" si="2"/>
        <v>1063</v>
      </c>
      <c r="D11" s="10">
        <v>903</v>
      </c>
      <c r="E11" s="10">
        <v>160</v>
      </c>
      <c r="F11" s="10">
        <f t="shared" si="3"/>
        <v>1063</v>
      </c>
      <c r="G11" s="10">
        <v>903</v>
      </c>
      <c r="H11" s="10">
        <v>160</v>
      </c>
    </row>
    <row r="12" spans="1:8" ht="16.899999999999999" customHeight="1">
      <c r="A12" s="41">
        <v>502</v>
      </c>
      <c r="B12" s="43" t="s">
        <v>1111</v>
      </c>
      <c r="C12" s="10">
        <f t="shared" ref="C12:H12" si="4">SUM(C13:C22)</f>
        <v>27258</v>
      </c>
      <c r="D12" s="10">
        <f t="shared" si="4"/>
        <v>19873</v>
      </c>
      <c r="E12" s="10">
        <f t="shared" si="4"/>
        <v>7385</v>
      </c>
      <c r="F12" s="10">
        <f t="shared" si="4"/>
        <v>7197</v>
      </c>
      <c r="G12" s="10">
        <f t="shared" si="4"/>
        <v>6205</v>
      </c>
      <c r="H12" s="10">
        <f t="shared" si="4"/>
        <v>992</v>
      </c>
    </row>
    <row r="13" spans="1:8" ht="16.899999999999999" customHeight="1">
      <c r="A13" s="41">
        <v>50201</v>
      </c>
      <c r="B13" s="41" t="s">
        <v>1112</v>
      </c>
      <c r="C13" s="10">
        <f t="shared" ref="C13:C22" si="5">D13+E13</f>
        <v>12171</v>
      </c>
      <c r="D13" s="10">
        <v>8790</v>
      </c>
      <c r="E13" s="10">
        <v>3381</v>
      </c>
      <c r="F13" s="10">
        <f t="shared" ref="F13:F22" si="6">G13+H13</f>
        <v>3039</v>
      </c>
      <c r="G13" s="10">
        <v>2658</v>
      </c>
      <c r="H13" s="10">
        <v>381</v>
      </c>
    </row>
    <row r="14" spans="1:8" ht="16.899999999999999" customHeight="1">
      <c r="A14" s="41">
        <v>50202</v>
      </c>
      <c r="B14" s="41" t="s">
        <v>1113</v>
      </c>
      <c r="C14" s="10">
        <f t="shared" si="5"/>
        <v>117</v>
      </c>
      <c r="D14" s="10">
        <v>48</v>
      </c>
      <c r="E14" s="10">
        <v>69</v>
      </c>
      <c r="F14" s="10">
        <f t="shared" si="6"/>
        <v>117</v>
      </c>
      <c r="G14" s="10">
        <v>48</v>
      </c>
      <c r="H14" s="10">
        <v>69</v>
      </c>
    </row>
    <row r="15" spans="1:8" ht="16.899999999999999" customHeight="1">
      <c r="A15" s="41">
        <v>50203</v>
      </c>
      <c r="B15" s="41" t="s">
        <v>1114</v>
      </c>
      <c r="C15" s="10">
        <f t="shared" si="5"/>
        <v>224</v>
      </c>
      <c r="D15" s="10">
        <v>186</v>
      </c>
      <c r="E15" s="10">
        <v>38</v>
      </c>
      <c r="F15" s="10">
        <f t="shared" si="6"/>
        <v>224</v>
      </c>
      <c r="G15" s="10">
        <v>186</v>
      </c>
      <c r="H15" s="10">
        <v>38</v>
      </c>
    </row>
    <row r="16" spans="1:8" ht="16.899999999999999" customHeight="1">
      <c r="A16" s="41">
        <v>50204</v>
      </c>
      <c r="B16" s="41" t="s">
        <v>1115</v>
      </c>
      <c r="C16" s="10">
        <f t="shared" si="5"/>
        <v>569</v>
      </c>
      <c r="D16" s="10">
        <v>463</v>
      </c>
      <c r="E16" s="10">
        <v>106</v>
      </c>
      <c r="F16" s="10">
        <f t="shared" si="6"/>
        <v>219</v>
      </c>
      <c r="G16" s="10">
        <v>163</v>
      </c>
      <c r="H16" s="10">
        <v>56</v>
      </c>
    </row>
    <row r="17" spans="1:8" ht="16.899999999999999" customHeight="1">
      <c r="A17" s="41">
        <v>50205</v>
      </c>
      <c r="B17" s="41" t="s">
        <v>1116</v>
      </c>
      <c r="C17" s="10">
        <f t="shared" si="5"/>
        <v>4440</v>
      </c>
      <c r="D17" s="10">
        <v>3912</v>
      </c>
      <c r="E17" s="10">
        <v>528</v>
      </c>
      <c r="F17" s="10">
        <f t="shared" si="6"/>
        <v>1526</v>
      </c>
      <c r="G17" s="10">
        <v>1526</v>
      </c>
      <c r="H17" s="10">
        <v>0</v>
      </c>
    </row>
    <row r="18" spans="1:8" ht="16.899999999999999" customHeight="1">
      <c r="A18" s="41">
        <v>50206</v>
      </c>
      <c r="B18" s="41" t="s">
        <v>1117</v>
      </c>
      <c r="C18" s="10">
        <f t="shared" si="5"/>
        <v>260</v>
      </c>
      <c r="D18" s="10">
        <v>183</v>
      </c>
      <c r="E18" s="10">
        <v>77</v>
      </c>
      <c r="F18" s="10">
        <f t="shared" si="6"/>
        <v>260</v>
      </c>
      <c r="G18" s="10">
        <v>183</v>
      </c>
      <c r="H18" s="10">
        <v>77</v>
      </c>
    </row>
    <row r="19" spans="1:8" ht="16.899999999999999" customHeight="1">
      <c r="A19" s="41">
        <v>50207</v>
      </c>
      <c r="B19" s="41" t="s">
        <v>1118</v>
      </c>
      <c r="C19" s="10">
        <f t="shared" si="5"/>
        <v>0</v>
      </c>
      <c r="D19" s="10">
        <v>0</v>
      </c>
      <c r="E19" s="10">
        <v>0</v>
      </c>
      <c r="F19" s="10">
        <f t="shared" si="6"/>
        <v>0</v>
      </c>
      <c r="G19" s="10">
        <v>0</v>
      </c>
      <c r="H19" s="10">
        <v>0</v>
      </c>
    </row>
    <row r="20" spans="1:8" ht="16.899999999999999" customHeight="1">
      <c r="A20" s="41">
        <v>50208</v>
      </c>
      <c r="B20" s="41" t="s">
        <v>1119</v>
      </c>
      <c r="C20" s="10">
        <f t="shared" si="5"/>
        <v>560</v>
      </c>
      <c r="D20" s="10">
        <v>405</v>
      </c>
      <c r="E20" s="10">
        <v>155</v>
      </c>
      <c r="F20" s="10">
        <f t="shared" si="6"/>
        <v>310</v>
      </c>
      <c r="G20" s="10">
        <v>255</v>
      </c>
      <c r="H20" s="10">
        <v>55</v>
      </c>
    </row>
    <row r="21" spans="1:8" ht="16.899999999999999" customHeight="1">
      <c r="A21" s="41">
        <v>50209</v>
      </c>
      <c r="B21" s="41" t="s">
        <v>1120</v>
      </c>
      <c r="C21" s="10">
        <f t="shared" si="5"/>
        <v>1033</v>
      </c>
      <c r="D21" s="10">
        <v>953</v>
      </c>
      <c r="E21" s="10">
        <v>80</v>
      </c>
      <c r="F21" s="10">
        <f t="shared" si="6"/>
        <v>333</v>
      </c>
      <c r="G21" s="10">
        <v>253</v>
      </c>
      <c r="H21" s="10">
        <v>80</v>
      </c>
    </row>
    <row r="22" spans="1:8" ht="16.899999999999999" customHeight="1">
      <c r="A22" s="41">
        <v>50299</v>
      </c>
      <c r="B22" s="41" t="s">
        <v>1121</v>
      </c>
      <c r="C22" s="10">
        <f t="shared" si="5"/>
        <v>7884</v>
      </c>
      <c r="D22" s="10">
        <v>4933</v>
      </c>
      <c r="E22" s="10">
        <v>2951</v>
      </c>
      <c r="F22" s="10">
        <f t="shared" si="6"/>
        <v>1169</v>
      </c>
      <c r="G22" s="10">
        <v>933</v>
      </c>
      <c r="H22" s="10">
        <v>236</v>
      </c>
    </row>
    <row r="23" spans="1:8" ht="16.899999999999999" customHeight="1">
      <c r="A23" s="41">
        <v>503</v>
      </c>
      <c r="B23" s="43" t="s">
        <v>1122</v>
      </c>
      <c r="C23" s="10">
        <f t="shared" ref="C23:H23" si="7">SUM(C24:C30)</f>
        <v>134321</v>
      </c>
      <c r="D23" s="10">
        <f t="shared" si="7"/>
        <v>106280</v>
      </c>
      <c r="E23" s="10">
        <f t="shared" si="7"/>
        <v>28041</v>
      </c>
      <c r="F23" s="10">
        <f t="shared" si="7"/>
        <v>0</v>
      </c>
      <c r="G23" s="10">
        <f t="shared" si="7"/>
        <v>0</v>
      </c>
      <c r="H23" s="10">
        <f t="shared" si="7"/>
        <v>0</v>
      </c>
    </row>
    <row r="24" spans="1:8" ht="16.899999999999999" customHeight="1">
      <c r="A24" s="41">
        <v>50301</v>
      </c>
      <c r="B24" s="41" t="s">
        <v>1123</v>
      </c>
      <c r="C24" s="10">
        <f t="shared" ref="C24:C30" si="8">D24+E24</f>
        <v>620</v>
      </c>
      <c r="D24" s="10">
        <v>620</v>
      </c>
      <c r="E24" s="10">
        <v>0</v>
      </c>
      <c r="F24" s="10">
        <f t="shared" ref="F24:F30" si="9">G24+H24</f>
        <v>0</v>
      </c>
      <c r="G24" s="10">
        <v>0</v>
      </c>
      <c r="H24" s="10">
        <v>0</v>
      </c>
    </row>
    <row r="25" spans="1:8" ht="16.899999999999999" customHeight="1">
      <c r="A25" s="41">
        <v>50302</v>
      </c>
      <c r="B25" s="41" t="s">
        <v>1124</v>
      </c>
      <c r="C25" s="10">
        <f t="shared" si="8"/>
        <v>99633</v>
      </c>
      <c r="D25" s="10">
        <v>75867</v>
      </c>
      <c r="E25" s="10">
        <v>23766</v>
      </c>
      <c r="F25" s="10">
        <f t="shared" si="9"/>
        <v>0</v>
      </c>
      <c r="G25" s="10">
        <v>0</v>
      </c>
      <c r="H25" s="10">
        <v>0</v>
      </c>
    </row>
    <row r="26" spans="1:8" ht="16.899999999999999" customHeight="1">
      <c r="A26" s="41">
        <v>50303</v>
      </c>
      <c r="B26" s="41" t="s">
        <v>1125</v>
      </c>
      <c r="C26" s="10">
        <f t="shared" si="8"/>
        <v>0</v>
      </c>
      <c r="D26" s="10">
        <v>0</v>
      </c>
      <c r="E26" s="10">
        <v>0</v>
      </c>
      <c r="F26" s="10">
        <f t="shared" si="9"/>
        <v>0</v>
      </c>
      <c r="G26" s="10">
        <v>0</v>
      </c>
      <c r="H26" s="10">
        <v>0</v>
      </c>
    </row>
    <row r="27" spans="1:8" ht="17.25" customHeight="1">
      <c r="A27" s="41">
        <v>50305</v>
      </c>
      <c r="B27" s="41" t="s">
        <v>1126</v>
      </c>
      <c r="C27" s="10">
        <f t="shared" si="8"/>
        <v>0</v>
      </c>
      <c r="D27" s="10">
        <v>0</v>
      </c>
      <c r="E27" s="10">
        <v>0</v>
      </c>
      <c r="F27" s="10">
        <f t="shared" si="9"/>
        <v>0</v>
      </c>
      <c r="G27" s="10">
        <v>0</v>
      </c>
      <c r="H27" s="10">
        <v>0</v>
      </c>
    </row>
    <row r="28" spans="1:8" ht="16.899999999999999" customHeight="1">
      <c r="A28" s="41">
        <v>50306</v>
      </c>
      <c r="B28" s="41" t="s">
        <v>1127</v>
      </c>
      <c r="C28" s="10">
        <f t="shared" si="8"/>
        <v>856</v>
      </c>
      <c r="D28" s="10">
        <v>856</v>
      </c>
      <c r="E28" s="10">
        <v>0</v>
      </c>
      <c r="F28" s="10">
        <f t="shared" si="9"/>
        <v>0</v>
      </c>
      <c r="G28" s="10">
        <v>0</v>
      </c>
      <c r="H28" s="10">
        <v>0</v>
      </c>
    </row>
    <row r="29" spans="1:8" ht="16.899999999999999" customHeight="1">
      <c r="A29" s="41">
        <v>50307</v>
      </c>
      <c r="B29" s="41" t="s">
        <v>1128</v>
      </c>
      <c r="C29" s="10">
        <f t="shared" si="8"/>
        <v>360</v>
      </c>
      <c r="D29" s="10">
        <v>360</v>
      </c>
      <c r="E29" s="10">
        <v>0</v>
      </c>
      <c r="F29" s="10">
        <f t="shared" si="9"/>
        <v>0</v>
      </c>
      <c r="G29" s="10">
        <v>0</v>
      </c>
      <c r="H29" s="10">
        <v>0</v>
      </c>
    </row>
    <row r="30" spans="1:8" ht="16.899999999999999" customHeight="1">
      <c r="A30" s="41">
        <v>50399</v>
      </c>
      <c r="B30" s="41" t="s">
        <v>1129</v>
      </c>
      <c r="C30" s="10">
        <f t="shared" si="8"/>
        <v>32852</v>
      </c>
      <c r="D30" s="10">
        <v>28577</v>
      </c>
      <c r="E30" s="10">
        <v>4275</v>
      </c>
      <c r="F30" s="10">
        <f t="shared" si="9"/>
        <v>0</v>
      </c>
      <c r="G30" s="10">
        <v>0</v>
      </c>
      <c r="H30" s="10">
        <v>0</v>
      </c>
    </row>
    <row r="31" spans="1:8" ht="16.899999999999999" customHeight="1">
      <c r="A31" s="41">
        <v>504</v>
      </c>
      <c r="B31" s="43" t="s">
        <v>1130</v>
      </c>
      <c r="C31" s="10">
        <f t="shared" ref="C31:H31" si="10">SUM(C32:C37)</f>
        <v>50595</v>
      </c>
      <c r="D31" s="10">
        <f t="shared" si="10"/>
        <v>39840</v>
      </c>
      <c r="E31" s="10">
        <f t="shared" si="10"/>
        <v>10755</v>
      </c>
      <c r="F31" s="10">
        <f t="shared" si="10"/>
        <v>0</v>
      </c>
      <c r="G31" s="10">
        <f t="shared" si="10"/>
        <v>0</v>
      </c>
      <c r="H31" s="10">
        <f t="shared" si="10"/>
        <v>0</v>
      </c>
    </row>
    <row r="32" spans="1:8" ht="16.899999999999999" customHeight="1">
      <c r="A32" s="41">
        <v>50401</v>
      </c>
      <c r="B32" s="41" t="s">
        <v>1123</v>
      </c>
      <c r="C32" s="10">
        <f t="shared" ref="C32:C37" si="11">D32+E32</f>
        <v>569</v>
      </c>
      <c r="D32" s="10">
        <v>569</v>
      </c>
      <c r="E32" s="10">
        <v>0</v>
      </c>
      <c r="F32" s="10">
        <f t="shared" ref="F32:F37" si="12">G32+H32</f>
        <v>0</v>
      </c>
      <c r="G32" s="10">
        <v>0</v>
      </c>
      <c r="H32" s="10">
        <v>0</v>
      </c>
    </row>
    <row r="33" spans="1:8" ht="16.899999999999999" customHeight="1">
      <c r="A33" s="41">
        <v>50402</v>
      </c>
      <c r="B33" s="41" t="s">
        <v>1124</v>
      </c>
      <c r="C33" s="10">
        <f t="shared" si="11"/>
        <v>37692</v>
      </c>
      <c r="D33" s="10">
        <v>27824</v>
      </c>
      <c r="E33" s="10">
        <v>9868</v>
      </c>
      <c r="F33" s="10">
        <f t="shared" si="12"/>
        <v>0</v>
      </c>
      <c r="G33" s="10">
        <v>0</v>
      </c>
      <c r="H33" s="10">
        <v>0</v>
      </c>
    </row>
    <row r="34" spans="1:8" ht="16.899999999999999" customHeight="1">
      <c r="A34" s="41">
        <v>50403</v>
      </c>
      <c r="B34" s="41" t="s">
        <v>1125</v>
      </c>
      <c r="C34" s="10">
        <f t="shared" si="11"/>
        <v>0</v>
      </c>
      <c r="D34" s="10">
        <v>0</v>
      </c>
      <c r="E34" s="10">
        <v>0</v>
      </c>
      <c r="F34" s="10">
        <f t="shared" si="12"/>
        <v>0</v>
      </c>
      <c r="G34" s="10">
        <v>0</v>
      </c>
      <c r="H34" s="10">
        <v>0</v>
      </c>
    </row>
    <row r="35" spans="1:8" ht="16.899999999999999" customHeight="1">
      <c r="A35" s="41">
        <v>50404</v>
      </c>
      <c r="B35" s="41" t="s">
        <v>1127</v>
      </c>
      <c r="C35" s="10">
        <f t="shared" si="11"/>
        <v>1659</v>
      </c>
      <c r="D35" s="10">
        <v>1659</v>
      </c>
      <c r="E35" s="10">
        <v>0</v>
      </c>
      <c r="F35" s="10">
        <f t="shared" si="12"/>
        <v>0</v>
      </c>
      <c r="G35" s="10">
        <v>0</v>
      </c>
      <c r="H35" s="10">
        <v>0</v>
      </c>
    </row>
    <row r="36" spans="1:8" ht="16.899999999999999" customHeight="1">
      <c r="A36" s="41">
        <v>50405</v>
      </c>
      <c r="B36" s="41" t="s">
        <v>1128</v>
      </c>
      <c r="C36" s="10">
        <f t="shared" si="11"/>
        <v>0</v>
      </c>
      <c r="D36" s="10">
        <v>0</v>
      </c>
      <c r="E36" s="10">
        <v>0</v>
      </c>
      <c r="F36" s="10">
        <f t="shared" si="12"/>
        <v>0</v>
      </c>
      <c r="G36" s="10">
        <v>0</v>
      </c>
      <c r="H36" s="10">
        <v>0</v>
      </c>
    </row>
    <row r="37" spans="1:8" ht="17.25" customHeight="1">
      <c r="A37" s="41">
        <v>50499</v>
      </c>
      <c r="B37" s="41" t="s">
        <v>1129</v>
      </c>
      <c r="C37" s="10">
        <f t="shared" si="11"/>
        <v>10675</v>
      </c>
      <c r="D37" s="10">
        <v>9788</v>
      </c>
      <c r="E37" s="10">
        <v>887</v>
      </c>
      <c r="F37" s="10">
        <f t="shared" si="12"/>
        <v>0</v>
      </c>
      <c r="G37" s="10">
        <v>0</v>
      </c>
      <c r="H37" s="10">
        <v>0</v>
      </c>
    </row>
    <row r="38" spans="1:8" ht="16.899999999999999" customHeight="1">
      <c r="A38" s="41">
        <v>505</v>
      </c>
      <c r="B38" s="43" t="s">
        <v>1131</v>
      </c>
      <c r="C38" s="10">
        <f t="shared" ref="C38:H38" si="13">SUM(C39:C41)</f>
        <v>88334</v>
      </c>
      <c r="D38" s="10">
        <f t="shared" si="13"/>
        <v>81321</v>
      </c>
      <c r="E38" s="10">
        <f t="shared" si="13"/>
        <v>7013</v>
      </c>
      <c r="F38" s="10">
        <f t="shared" si="13"/>
        <v>73336</v>
      </c>
      <c r="G38" s="10">
        <f t="shared" si="13"/>
        <v>70444</v>
      </c>
      <c r="H38" s="10">
        <f t="shared" si="13"/>
        <v>2892</v>
      </c>
    </row>
    <row r="39" spans="1:8" ht="16.899999999999999" customHeight="1">
      <c r="A39" s="41">
        <v>50501</v>
      </c>
      <c r="B39" s="41" t="s">
        <v>1132</v>
      </c>
      <c r="C39" s="10">
        <f t="shared" ref="C39:C41" si="14">D39+E39</f>
        <v>64662</v>
      </c>
      <c r="D39" s="10">
        <v>63421</v>
      </c>
      <c r="E39" s="10">
        <v>1241</v>
      </c>
      <c r="F39" s="10">
        <f t="shared" ref="F39:F41" si="15">G39+H39</f>
        <v>64662</v>
      </c>
      <c r="G39" s="10">
        <v>63421</v>
      </c>
      <c r="H39" s="10">
        <v>1241</v>
      </c>
    </row>
    <row r="40" spans="1:8" ht="16.899999999999999" customHeight="1">
      <c r="A40" s="41">
        <v>50502</v>
      </c>
      <c r="B40" s="41" t="s">
        <v>1133</v>
      </c>
      <c r="C40" s="10">
        <f t="shared" si="14"/>
        <v>22878</v>
      </c>
      <c r="D40" s="10">
        <v>17715</v>
      </c>
      <c r="E40" s="10">
        <v>5163</v>
      </c>
      <c r="F40" s="10">
        <f t="shared" si="15"/>
        <v>8674</v>
      </c>
      <c r="G40" s="10">
        <v>7023</v>
      </c>
      <c r="H40" s="10">
        <v>1651</v>
      </c>
    </row>
    <row r="41" spans="1:8" ht="16.899999999999999" customHeight="1">
      <c r="A41" s="41">
        <v>50599</v>
      </c>
      <c r="B41" s="41" t="s">
        <v>1134</v>
      </c>
      <c r="C41" s="10">
        <f t="shared" si="14"/>
        <v>794</v>
      </c>
      <c r="D41" s="10">
        <v>185</v>
      </c>
      <c r="E41" s="10">
        <v>609</v>
      </c>
      <c r="F41" s="10">
        <f t="shared" si="15"/>
        <v>0</v>
      </c>
      <c r="G41" s="10">
        <v>0</v>
      </c>
      <c r="H41" s="10">
        <v>0</v>
      </c>
    </row>
    <row r="42" spans="1:8" ht="16.899999999999999" customHeight="1">
      <c r="A42" s="41">
        <v>506</v>
      </c>
      <c r="B42" s="43" t="s">
        <v>1135</v>
      </c>
      <c r="C42" s="10">
        <f t="shared" ref="C42:H42" si="16">SUM(C43:C44)</f>
        <v>2031</v>
      </c>
      <c r="D42" s="10">
        <f t="shared" si="16"/>
        <v>1736</v>
      </c>
      <c r="E42" s="10">
        <f t="shared" si="16"/>
        <v>295</v>
      </c>
      <c r="F42" s="10">
        <f t="shared" si="16"/>
        <v>0</v>
      </c>
      <c r="G42" s="10">
        <f t="shared" si="16"/>
        <v>0</v>
      </c>
      <c r="H42" s="10">
        <f t="shared" si="16"/>
        <v>0</v>
      </c>
    </row>
    <row r="43" spans="1:8" ht="16.899999999999999" customHeight="1">
      <c r="A43" s="41">
        <v>50601</v>
      </c>
      <c r="B43" s="41" t="s">
        <v>1136</v>
      </c>
      <c r="C43" s="10">
        <f t="shared" ref="C43:C48" si="17">D43+E43</f>
        <v>1929</v>
      </c>
      <c r="D43" s="10">
        <v>1634</v>
      </c>
      <c r="E43" s="10">
        <v>295</v>
      </c>
      <c r="F43" s="10">
        <f t="shared" ref="F43:F48" si="18">G43+H43</f>
        <v>0</v>
      </c>
      <c r="G43" s="10">
        <v>0</v>
      </c>
      <c r="H43" s="10">
        <v>0</v>
      </c>
    </row>
    <row r="44" spans="1:8" ht="16.899999999999999" customHeight="1">
      <c r="A44" s="41">
        <v>50602</v>
      </c>
      <c r="B44" s="41" t="s">
        <v>1137</v>
      </c>
      <c r="C44" s="10">
        <f t="shared" si="17"/>
        <v>102</v>
      </c>
      <c r="D44" s="10">
        <v>102</v>
      </c>
      <c r="E44" s="10">
        <v>0</v>
      </c>
      <c r="F44" s="10">
        <f t="shared" si="18"/>
        <v>0</v>
      </c>
      <c r="G44" s="10">
        <v>0</v>
      </c>
      <c r="H44" s="10">
        <v>0</v>
      </c>
    </row>
    <row r="45" spans="1:8" ht="16.899999999999999" customHeight="1">
      <c r="A45" s="41">
        <v>507</v>
      </c>
      <c r="B45" s="43" t="s">
        <v>1138</v>
      </c>
      <c r="C45" s="10">
        <f t="shared" ref="C45:H45" si="19">SUM(C46:C48)</f>
        <v>1156</v>
      </c>
      <c r="D45" s="10">
        <f t="shared" si="19"/>
        <v>1156</v>
      </c>
      <c r="E45" s="10">
        <f t="shared" si="19"/>
        <v>0</v>
      </c>
      <c r="F45" s="10">
        <f t="shared" si="19"/>
        <v>0</v>
      </c>
      <c r="G45" s="10">
        <f t="shared" si="19"/>
        <v>0</v>
      </c>
      <c r="H45" s="10">
        <f t="shared" si="19"/>
        <v>0</v>
      </c>
    </row>
    <row r="46" spans="1:8" ht="16.899999999999999" customHeight="1">
      <c r="A46" s="41">
        <v>50701</v>
      </c>
      <c r="B46" s="41" t="s">
        <v>1139</v>
      </c>
      <c r="C46" s="10">
        <f t="shared" si="17"/>
        <v>516</v>
      </c>
      <c r="D46" s="10">
        <v>516</v>
      </c>
      <c r="E46" s="10">
        <v>0</v>
      </c>
      <c r="F46" s="10">
        <f t="shared" si="18"/>
        <v>0</v>
      </c>
      <c r="G46" s="10">
        <v>0</v>
      </c>
      <c r="H46" s="10">
        <v>0</v>
      </c>
    </row>
    <row r="47" spans="1:8" ht="16.899999999999999" customHeight="1">
      <c r="A47" s="41">
        <v>50702</v>
      </c>
      <c r="B47" s="41" t="s">
        <v>1140</v>
      </c>
      <c r="C47" s="10">
        <f t="shared" si="17"/>
        <v>440</v>
      </c>
      <c r="D47" s="10">
        <v>440</v>
      </c>
      <c r="E47" s="10">
        <v>0</v>
      </c>
      <c r="F47" s="10">
        <f t="shared" si="18"/>
        <v>0</v>
      </c>
      <c r="G47" s="10">
        <v>0</v>
      </c>
      <c r="H47" s="10">
        <v>0</v>
      </c>
    </row>
    <row r="48" spans="1:8" ht="16.899999999999999" customHeight="1">
      <c r="A48" s="41">
        <v>50799</v>
      </c>
      <c r="B48" s="41" t="s">
        <v>1141</v>
      </c>
      <c r="C48" s="10">
        <f t="shared" si="17"/>
        <v>200</v>
      </c>
      <c r="D48" s="10">
        <v>200</v>
      </c>
      <c r="E48" s="10">
        <v>0</v>
      </c>
      <c r="F48" s="10">
        <f t="shared" si="18"/>
        <v>0</v>
      </c>
      <c r="G48" s="10">
        <v>0</v>
      </c>
      <c r="H48" s="10">
        <v>0</v>
      </c>
    </row>
    <row r="49" spans="1:8" ht="16.899999999999999" customHeight="1">
      <c r="A49" s="41">
        <v>508</v>
      </c>
      <c r="B49" s="43" t="s">
        <v>1142</v>
      </c>
      <c r="C49" s="10">
        <f t="shared" ref="C49:H49" si="20">SUM(C50:C51)</f>
        <v>0</v>
      </c>
      <c r="D49" s="10">
        <f t="shared" si="20"/>
        <v>0</v>
      </c>
      <c r="E49" s="10">
        <f t="shared" si="20"/>
        <v>0</v>
      </c>
      <c r="F49" s="10">
        <f t="shared" si="20"/>
        <v>0</v>
      </c>
      <c r="G49" s="10">
        <f t="shared" si="20"/>
        <v>0</v>
      </c>
      <c r="H49" s="10">
        <f t="shared" si="20"/>
        <v>0</v>
      </c>
    </row>
    <row r="50" spans="1:8" ht="16.899999999999999" customHeight="1">
      <c r="A50" s="41">
        <v>50801</v>
      </c>
      <c r="B50" s="41" t="s">
        <v>1143</v>
      </c>
      <c r="C50" s="10">
        <f t="shared" ref="C50:C57" si="21">D50+E50</f>
        <v>0</v>
      </c>
      <c r="D50" s="10">
        <v>0</v>
      </c>
      <c r="E50" s="10">
        <v>0</v>
      </c>
      <c r="F50" s="10">
        <f t="shared" ref="F50:F57" si="22">G50+H50</f>
        <v>0</v>
      </c>
      <c r="G50" s="10">
        <v>0</v>
      </c>
      <c r="H50" s="10">
        <v>0</v>
      </c>
    </row>
    <row r="51" spans="1:8" ht="17.25" customHeight="1">
      <c r="A51" s="41">
        <v>50802</v>
      </c>
      <c r="B51" s="41" t="s">
        <v>1144</v>
      </c>
      <c r="C51" s="10">
        <f t="shared" si="21"/>
        <v>0</v>
      </c>
      <c r="D51" s="10">
        <v>0</v>
      </c>
      <c r="E51" s="10">
        <v>0</v>
      </c>
      <c r="F51" s="10">
        <f t="shared" si="22"/>
        <v>0</v>
      </c>
      <c r="G51" s="10">
        <v>0</v>
      </c>
      <c r="H51" s="10">
        <v>0</v>
      </c>
    </row>
    <row r="52" spans="1:8" ht="16.899999999999999" customHeight="1">
      <c r="A52" s="41">
        <v>509</v>
      </c>
      <c r="B52" s="43" t="s">
        <v>1145</v>
      </c>
      <c r="C52" s="10">
        <f t="shared" ref="C52:H52" si="23">SUM(C53:C57)</f>
        <v>23793</v>
      </c>
      <c r="D52" s="10">
        <f t="shared" si="23"/>
        <v>15906</v>
      </c>
      <c r="E52" s="10">
        <f t="shared" si="23"/>
        <v>7887</v>
      </c>
      <c r="F52" s="10">
        <f t="shared" si="23"/>
        <v>6187</v>
      </c>
      <c r="G52" s="10">
        <f t="shared" si="23"/>
        <v>5300</v>
      </c>
      <c r="H52" s="10">
        <f t="shared" si="23"/>
        <v>887</v>
      </c>
    </row>
    <row r="53" spans="1:8" ht="16.899999999999999" customHeight="1">
      <c r="A53" s="41">
        <v>50901</v>
      </c>
      <c r="B53" s="41" t="s">
        <v>1146</v>
      </c>
      <c r="C53" s="10">
        <f t="shared" si="21"/>
        <v>10620</v>
      </c>
      <c r="D53" s="10">
        <v>2982</v>
      </c>
      <c r="E53" s="10">
        <v>7638</v>
      </c>
      <c r="F53" s="10">
        <f t="shared" si="22"/>
        <v>2620</v>
      </c>
      <c r="G53" s="10">
        <v>1982</v>
      </c>
      <c r="H53" s="10">
        <v>638</v>
      </c>
    </row>
    <row r="54" spans="1:8" ht="16.899999999999999" customHeight="1">
      <c r="A54" s="41">
        <v>50902</v>
      </c>
      <c r="B54" s="41" t="s">
        <v>1147</v>
      </c>
      <c r="C54" s="10">
        <f t="shared" si="21"/>
        <v>1362</v>
      </c>
      <c r="D54" s="10">
        <v>1362</v>
      </c>
      <c r="E54" s="10">
        <v>0</v>
      </c>
      <c r="F54" s="10">
        <f t="shared" si="22"/>
        <v>0</v>
      </c>
      <c r="G54" s="10">
        <v>0</v>
      </c>
      <c r="H54" s="10">
        <v>0</v>
      </c>
    </row>
    <row r="55" spans="1:8" ht="16.899999999999999" customHeight="1">
      <c r="A55" s="41">
        <v>50903</v>
      </c>
      <c r="B55" s="41" t="s">
        <v>1148</v>
      </c>
      <c r="C55" s="10">
        <f t="shared" si="21"/>
        <v>5539</v>
      </c>
      <c r="D55" s="10">
        <v>5539</v>
      </c>
      <c r="E55" s="10">
        <v>0</v>
      </c>
      <c r="F55" s="10">
        <f t="shared" si="22"/>
        <v>0</v>
      </c>
      <c r="G55" s="10">
        <v>0</v>
      </c>
      <c r="H55" s="10">
        <v>0</v>
      </c>
    </row>
    <row r="56" spans="1:8" ht="16.899999999999999" customHeight="1">
      <c r="A56" s="41">
        <v>50905</v>
      </c>
      <c r="B56" s="41" t="s">
        <v>1149</v>
      </c>
      <c r="C56" s="10">
        <f t="shared" si="21"/>
        <v>14</v>
      </c>
      <c r="D56" s="10">
        <v>14</v>
      </c>
      <c r="E56" s="10">
        <v>0</v>
      </c>
      <c r="F56" s="10">
        <f t="shared" si="22"/>
        <v>14</v>
      </c>
      <c r="G56" s="10">
        <v>14</v>
      </c>
      <c r="H56" s="10">
        <v>0</v>
      </c>
    </row>
    <row r="57" spans="1:8" ht="16.899999999999999" customHeight="1">
      <c r="A57" s="41">
        <v>50999</v>
      </c>
      <c r="B57" s="41" t="s">
        <v>1150</v>
      </c>
      <c r="C57" s="10">
        <f t="shared" si="21"/>
        <v>6258</v>
      </c>
      <c r="D57" s="10">
        <v>6009</v>
      </c>
      <c r="E57" s="10">
        <v>249</v>
      </c>
      <c r="F57" s="10">
        <f t="shared" si="22"/>
        <v>3553</v>
      </c>
      <c r="G57" s="10">
        <v>3304</v>
      </c>
      <c r="H57" s="10">
        <v>249</v>
      </c>
    </row>
    <row r="58" spans="1:8" ht="16.899999999999999" customHeight="1">
      <c r="A58" s="41">
        <v>510</v>
      </c>
      <c r="B58" s="43" t="s">
        <v>1151</v>
      </c>
      <c r="C58" s="10">
        <f t="shared" ref="C58:H58" si="24">SUM(C59:C60)</f>
        <v>54357</v>
      </c>
      <c r="D58" s="10">
        <f t="shared" si="24"/>
        <v>54357</v>
      </c>
      <c r="E58" s="10">
        <f t="shared" si="24"/>
        <v>0</v>
      </c>
      <c r="F58" s="10">
        <f t="shared" si="24"/>
        <v>0</v>
      </c>
      <c r="G58" s="10">
        <f t="shared" si="24"/>
        <v>0</v>
      </c>
      <c r="H58" s="10">
        <f t="shared" si="24"/>
        <v>0</v>
      </c>
    </row>
    <row r="59" spans="1:8" ht="16.899999999999999" customHeight="1">
      <c r="A59" s="41">
        <v>51002</v>
      </c>
      <c r="B59" s="41" t="s">
        <v>1152</v>
      </c>
      <c r="C59" s="10">
        <f t="shared" ref="C59:C65" si="25">D59+E59</f>
        <v>54357</v>
      </c>
      <c r="D59" s="10">
        <v>54357</v>
      </c>
      <c r="E59" s="10">
        <v>0</v>
      </c>
      <c r="F59" s="10">
        <f t="shared" ref="F59:F65" si="26">G59+H59</f>
        <v>0</v>
      </c>
      <c r="G59" s="10">
        <v>0</v>
      </c>
      <c r="H59" s="10">
        <v>0</v>
      </c>
    </row>
    <row r="60" spans="1:8" ht="16.899999999999999" customHeight="1">
      <c r="A60" s="41">
        <v>51003</v>
      </c>
      <c r="B60" s="41" t="s">
        <v>436</v>
      </c>
      <c r="C60" s="10">
        <f t="shared" si="25"/>
        <v>0</v>
      </c>
      <c r="D60" s="10">
        <v>0</v>
      </c>
      <c r="E60" s="10">
        <v>0</v>
      </c>
      <c r="F60" s="10">
        <f t="shared" si="26"/>
        <v>0</v>
      </c>
      <c r="G60" s="10">
        <v>0</v>
      </c>
      <c r="H60" s="10">
        <v>0</v>
      </c>
    </row>
    <row r="61" spans="1:8" ht="16.899999999999999" customHeight="1">
      <c r="A61" s="41">
        <v>511</v>
      </c>
      <c r="B61" s="43" t="s">
        <v>1153</v>
      </c>
      <c r="C61" s="10">
        <f t="shared" ref="C61:H61" si="27">SUM(C62:C65)</f>
        <v>5345</v>
      </c>
      <c r="D61" s="10">
        <f t="shared" si="27"/>
        <v>5345</v>
      </c>
      <c r="E61" s="10">
        <f t="shared" si="27"/>
        <v>0</v>
      </c>
      <c r="F61" s="10">
        <f t="shared" si="27"/>
        <v>0</v>
      </c>
      <c r="G61" s="10">
        <f t="shared" si="27"/>
        <v>0</v>
      </c>
      <c r="H61" s="10">
        <f t="shared" si="27"/>
        <v>0</v>
      </c>
    </row>
    <row r="62" spans="1:8" ht="16.899999999999999" customHeight="1">
      <c r="A62" s="41">
        <v>51101</v>
      </c>
      <c r="B62" s="41" t="s">
        <v>1154</v>
      </c>
      <c r="C62" s="10">
        <f t="shared" si="25"/>
        <v>5285</v>
      </c>
      <c r="D62" s="10">
        <v>5285</v>
      </c>
      <c r="E62" s="10">
        <v>0</v>
      </c>
      <c r="F62" s="10">
        <f t="shared" si="26"/>
        <v>0</v>
      </c>
      <c r="G62" s="10">
        <v>0</v>
      </c>
      <c r="H62" s="10">
        <v>0</v>
      </c>
    </row>
    <row r="63" spans="1:8" ht="16.899999999999999" customHeight="1">
      <c r="A63" s="41">
        <v>51102</v>
      </c>
      <c r="B63" s="41" t="s">
        <v>1155</v>
      </c>
      <c r="C63" s="10">
        <f t="shared" si="25"/>
        <v>1</v>
      </c>
      <c r="D63" s="10">
        <v>1</v>
      </c>
      <c r="E63" s="10">
        <v>0</v>
      </c>
      <c r="F63" s="10">
        <f t="shared" si="26"/>
        <v>0</v>
      </c>
      <c r="G63" s="10">
        <v>0</v>
      </c>
      <c r="H63" s="10">
        <v>0</v>
      </c>
    </row>
    <row r="64" spans="1:8" ht="16.899999999999999" customHeight="1">
      <c r="A64" s="41">
        <v>51103</v>
      </c>
      <c r="B64" s="41" t="s">
        <v>1156</v>
      </c>
      <c r="C64" s="10">
        <f t="shared" si="25"/>
        <v>59</v>
      </c>
      <c r="D64" s="10">
        <v>59</v>
      </c>
      <c r="E64" s="10">
        <v>0</v>
      </c>
      <c r="F64" s="10">
        <f t="shared" si="26"/>
        <v>0</v>
      </c>
      <c r="G64" s="10">
        <v>0</v>
      </c>
      <c r="H64" s="10">
        <v>0</v>
      </c>
    </row>
    <row r="65" spans="1:8" ht="16.899999999999999" customHeight="1">
      <c r="A65" s="41">
        <v>51104</v>
      </c>
      <c r="B65" s="41" t="s">
        <v>1157</v>
      </c>
      <c r="C65" s="10">
        <f t="shared" si="25"/>
        <v>0</v>
      </c>
      <c r="D65" s="10">
        <v>0</v>
      </c>
      <c r="E65" s="10">
        <v>0</v>
      </c>
      <c r="F65" s="10">
        <f t="shared" si="26"/>
        <v>0</v>
      </c>
      <c r="G65" s="10">
        <v>0</v>
      </c>
      <c r="H65" s="10">
        <v>0</v>
      </c>
    </row>
    <row r="66" spans="1:8" ht="16.899999999999999" customHeight="1">
      <c r="A66" s="41">
        <v>599</v>
      </c>
      <c r="B66" s="43" t="s">
        <v>1158</v>
      </c>
      <c r="C66" s="10">
        <f t="shared" ref="C66:H66" si="28">SUM(C67:C70)</f>
        <v>60</v>
      </c>
      <c r="D66" s="10">
        <f t="shared" si="28"/>
        <v>60</v>
      </c>
      <c r="E66" s="10">
        <f t="shared" si="28"/>
        <v>0</v>
      </c>
      <c r="F66" s="10">
        <f t="shared" si="28"/>
        <v>0</v>
      </c>
      <c r="G66" s="10">
        <f t="shared" si="28"/>
        <v>0</v>
      </c>
      <c r="H66" s="10">
        <f t="shared" si="28"/>
        <v>0</v>
      </c>
    </row>
    <row r="67" spans="1:8" ht="17.25" customHeight="1">
      <c r="A67" s="41">
        <v>59906</v>
      </c>
      <c r="B67" s="41" t="s">
        <v>1159</v>
      </c>
      <c r="C67" s="10">
        <f t="shared" ref="C67:C70" si="29">D67+E67</f>
        <v>0</v>
      </c>
      <c r="D67" s="10">
        <v>0</v>
      </c>
      <c r="E67" s="10">
        <v>0</v>
      </c>
      <c r="F67" s="10">
        <f t="shared" ref="F67:F70" si="30">G67+H67</f>
        <v>0</v>
      </c>
      <c r="G67" s="10">
        <v>0</v>
      </c>
      <c r="H67" s="10">
        <v>0</v>
      </c>
    </row>
    <row r="68" spans="1:8" ht="16.899999999999999" customHeight="1">
      <c r="A68" s="41">
        <v>59907</v>
      </c>
      <c r="B68" s="41" t="s">
        <v>1160</v>
      </c>
      <c r="C68" s="10">
        <f t="shared" si="29"/>
        <v>0</v>
      </c>
      <c r="D68" s="10">
        <v>0</v>
      </c>
      <c r="E68" s="10">
        <v>0</v>
      </c>
      <c r="F68" s="10">
        <f t="shared" si="30"/>
        <v>0</v>
      </c>
      <c r="G68" s="10">
        <v>0</v>
      </c>
      <c r="H68" s="10">
        <v>0</v>
      </c>
    </row>
    <row r="69" spans="1:8" ht="16.899999999999999" customHeight="1">
      <c r="A69" s="41">
        <v>59908</v>
      </c>
      <c r="B69" s="41" t="s">
        <v>1161</v>
      </c>
      <c r="C69" s="10">
        <f t="shared" si="29"/>
        <v>60</v>
      </c>
      <c r="D69" s="10">
        <v>60</v>
      </c>
      <c r="E69" s="10">
        <v>0</v>
      </c>
      <c r="F69" s="10">
        <f t="shared" si="30"/>
        <v>0</v>
      </c>
      <c r="G69" s="10">
        <v>0</v>
      </c>
      <c r="H69" s="10">
        <v>0</v>
      </c>
    </row>
    <row r="70" spans="1:8" ht="16.899999999999999" customHeight="1">
      <c r="A70" s="41">
        <v>59999</v>
      </c>
      <c r="B70" s="41" t="s">
        <v>926</v>
      </c>
      <c r="C70" s="10">
        <f t="shared" si="29"/>
        <v>0</v>
      </c>
      <c r="D70" s="10">
        <v>0</v>
      </c>
      <c r="E70" s="10">
        <v>0</v>
      </c>
      <c r="F70" s="10">
        <f t="shared" si="30"/>
        <v>0</v>
      </c>
      <c r="G70" s="10">
        <v>0</v>
      </c>
      <c r="H70" s="10">
        <v>0</v>
      </c>
    </row>
  </sheetData>
  <mergeCells count="5">
    <mergeCell ref="A1:H1"/>
    <mergeCell ref="A4:A5"/>
    <mergeCell ref="B4:B5"/>
    <mergeCell ref="C4:C5"/>
    <mergeCell ref="F4:F5"/>
  </mergeCells>
  <phoneticPr fontId="17" type="noConversion"/>
  <pageMargins left="0.69930555555555596" right="0.69930555555555596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09"/>
  <sheetViews>
    <sheetView workbookViewId="0">
      <pane xSplit="1" ySplit="4" topLeftCell="B5" activePane="bottomRight" state="frozen"/>
      <selection pane="topRight"/>
      <selection pane="bottomLeft"/>
      <selection pane="bottomRight" activeCell="H73" sqref="H73"/>
    </sheetView>
  </sheetViews>
  <sheetFormatPr defaultColWidth="13.85546875" defaultRowHeight="16.899999999999999" customHeight="1"/>
  <cols>
    <col min="1" max="1" width="44.5703125" style="25" customWidth="1"/>
    <col min="2" max="4" width="13.85546875" style="25" customWidth="1"/>
    <col min="5" max="5" width="41" style="25" customWidth="1"/>
    <col min="6" max="8" width="11.140625" style="25" customWidth="1"/>
    <col min="9" max="16384" width="13.85546875" style="25"/>
  </cols>
  <sheetData>
    <row r="1" spans="1:8" ht="33.950000000000003" customHeight="1">
      <c r="A1" s="68" t="s">
        <v>1162</v>
      </c>
      <c r="B1" s="68"/>
      <c r="C1" s="68"/>
      <c r="D1" s="68"/>
      <c r="E1" s="68"/>
      <c r="F1" s="68"/>
      <c r="G1" s="68"/>
      <c r="H1" s="68"/>
    </row>
    <row r="2" spans="1:8" ht="17.100000000000001" customHeight="1">
      <c r="A2" s="71"/>
      <c r="B2" s="71"/>
      <c r="C2" s="71"/>
      <c r="D2" s="71"/>
      <c r="E2" s="71"/>
      <c r="F2" s="71"/>
      <c r="G2" s="71"/>
      <c r="H2" s="71"/>
    </row>
    <row r="3" spans="1:8" ht="17.100000000000001" customHeight="1">
      <c r="A3" s="71" t="s">
        <v>1</v>
      </c>
      <c r="B3" s="71"/>
      <c r="C3" s="71"/>
      <c r="D3" s="71"/>
      <c r="E3" s="71"/>
      <c r="F3" s="71"/>
      <c r="G3" s="71"/>
      <c r="H3" s="71"/>
    </row>
    <row r="4" spans="1:8" ht="17.100000000000001" customHeight="1">
      <c r="A4" s="2" t="s">
        <v>37</v>
      </c>
      <c r="B4" s="2" t="s">
        <v>3</v>
      </c>
      <c r="C4" s="2" t="s">
        <v>1163</v>
      </c>
      <c r="D4" s="2" t="s">
        <v>1164</v>
      </c>
      <c r="E4" s="2" t="s">
        <v>37</v>
      </c>
      <c r="F4" s="2" t="s">
        <v>3</v>
      </c>
      <c r="G4" s="2" t="s">
        <v>1163</v>
      </c>
      <c r="H4" s="2" t="s">
        <v>1164</v>
      </c>
    </row>
    <row r="5" spans="1:8" ht="17.100000000000001" customHeight="1">
      <c r="A5" s="26" t="s">
        <v>1165</v>
      </c>
      <c r="B5" s="27">
        <v>89200</v>
      </c>
      <c r="C5" s="27">
        <v>60960</v>
      </c>
      <c r="D5" s="28">
        <v>60965</v>
      </c>
      <c r="E5" s="26" t="s">
        <v>1102</v>
      </c>
      <c r="F5" s="27">
        <v>383080</v>
      </c>
      <c r="G5" s="27">
        <v>409190</v>
      </c>
      <c r="H5" s="28">
        <v>410338</v>
      </c>
    </row>
    <row r="6" spans="1:8" ht="17.100000000000001" customHeight="1">
      <c r="A6" s="26" t="s">
        <v>1166</v>
      </c>
      <c r="B6" s="28">
        <f>SUM(B7,B14,B50)</f>
        <v>244672</v>
      </c>
      <c r="C6" s="28">
        <f>SUM(C7,C14,C50)</f>
        <v>280814</v>
      </c>
      <c r="D6" s="28">
        <f>SUM(D7,D14,D50)</f>
        <v>315628</v>
      </c>
      <c r="E6" s="26" t="s">
        <v>1167</v>
      </c>
      <c r="F6" s="28">
        <f>SUM(F7,F14,F50)</f>
        <v>0</v>
      </c>
      <c r="G6" s="28">
        <f>SUM(G7,G14,G50)</f>
        <v>0</v>
      </c>
      <c r="H6" s="28">
        <f>SUM(H7,H14,H50)</f>
        <v>0</v>
      </c>
    </row>
    <row r="7" spans="1:8" ht="17.100000000000001" customHeight="1">
      <c r="A7" s="26" t="s">
        <v>1168</v>
      </c>
      <c r="B7" s="28">
        <f>SUM(B8:B13)</f>
        <v>9221</v>
      </c>
      <c r="C7" s="28">
        <f>SUM(C8:C13)</f>
        <v>9221</v>
      </c>
      <c r="D7" s="28">
        <f>SUM(D8:D13)</f>
        <v>9221</v>
      </c>
      <c r="E7" s="26" t="s">
        <v>1169</v>
      </c>
      <c r="F7" s="28">
        <f>SUM(F8:F13)</f>
        <v>0</v>
      </c>
      <c r="G7" s="28">
        <f>SUM(G8:G13)</f>
        <v>0</v>
      </c>
      <c r="H7" s="28">
        <f>SUM(H8:H13)</f>
        <v>0</v>
      </c>
    </row>
    <row r="8" spans="1:8" ht="16.899999999999999" customHeight="1">
      <c r="A8" s="13" t="s">
        <v>1170</v>
      </c>
      <c r="B8" s="29">
        <v>1451</v>
      </c>
      <c r="C8" s="27">
        <v>1451</v>
      </c>
      <c r="D8" s="28">
        <v>1451</v>
      </c>
      <c r="E8" s="13" t="s">
        <v>1171</v>
      </c>
      <c r="F8" s="27">
        <v>0</v>
      </c>
      <c r="G8" s="27">
        <v>0</v>
      </c>
      <c r="H8" s="28">
        <v>0</v>
      </c>
    </row>
    <row r="9" spans="1:8" ht="16.899999999999999" customHeight="1">
      <c r="A9" s="13" t="s">
        <v>1172</v>
      </c>
      <c r="B9" s="29">
        <v>990</v>
      </c>
      <c r="C9" s="27">
        <v>990</v>
      </c>
      <c r="D9" s="28">
        <v>990</v>
      </c>
      <c r="E9" s="13" t="s">
        <v>1173</v>
      </c>
      <c r="F9" s="27">
        <v>0</v>
      </c>
      <c r="G9" s="27">
        <v>0</v>
      </c>
      <c r="H9" s="28">
        <v>0</v>
      </c>
    </row>
    <row r="10" spans="1:8" ht="16.899999999999999" customHeight="1">
      <c r="A10" s="13" t="s">
        <v>1174</v>
      </c>
      <c r="B10" s="29">
        <v>1690</v>
      </c>
      <c r="C10" s="27">
        <v>1690</v>
      </c>
      <c r="D10" s="28">
        <v>1690</v>
      </c>
      <c r="E10" s="13" t="s">
        <v>1175</v>
      </c>
      <c r="F10" s="27">
        <v>0</v>
      </c>
      <c r="G10" s="27">
        <v>0</v>
      </c>
      <c r="H10" s="28">
        <v>0</v>
      </c>
    </row>
    <row r="11" spans="1:8" ht="16.899999999999999" customHeight="1">
      <c r="A11" s="13" t="s">
        <v>1176</v>
      </c>
      <c r="B11" s="29">
        <v>5</v>
      </c>
      <c r="C11" s="27">
        <v>5</v>
      </c>
      <c r="D11" s="28">
        <v>5</v>
      </c>
      <c r="E11" s="13" t="s">
        <v>1177</v>
      </c>
      <c r="F11" s="27">
        <v>0</v>
      </c>
      <c r="G11" s="27">
        <v>0</v>
      </c>
      <c r="H11" s="28">
        <v>0</v>
      </c>
    </row>
    <row r="12" spans="1:8" ht="16.899999999999999" customHeight="1">
      <c r="A12" s="13" t="s">
        <v>1178</v>
      </c>
      <c r="B12" s="29">
        <v>5085</v>
      </c>
      <c r="C12" s="27">
        <v>5085</v>
      </c>
      <c r="D12" s="28">
        <v>5085</v>
      </c>
      <c r="E12" s="13" t="s">
        <v>1179</v>
      </c>
      <c r="F12" s="27">
        <v>0</v>
      </c>
      <c r="G12" s="27">
        <v>0</v>
      </c>
      <c r="H12" s="28">
        <v>0</v>
      </c>
    </row>
    <row r="13" spans="1:8" ht="16.899999999999999" customHeight="1">
      <c r="A13" s="13" t="s">
        <v>1180</v>
      </c>
      <c r="B13" s="29">
        <v>0</v>
      </c>
      <c r="C13" s="27">
        <v>0</v>
      </c>
      <c r="D13" s="28">
        <v>0</v>
      </c>
      <c r="E13" s="13" t="s">
        <v>1181</v>
      </c>
      <c r="F13" s="27">
        <v>0</v>
      </c>
      <c r="G13" s="27">
        <v>0</v>
      </c>
      <c r="H13" s="28">
        <v>0</v>
      </c>
    </row>
    <row r="14" spans="1:8" ht="16.899999999999999" customHeight="1">
      <c r="A14" s="26" t="s">
        <v>1182</v>
      </c>
      <c r="B14" s="28">
        <f>SUM(B15:B49)</f>
        <v>212246</v>
      </c>
      <c r="C14" s="28">
        <f>SUM(C15:C49)</f>
        <v>248388</v>
      </c>
      <c r="D14" s="28">
        <f>SUM(D15:D49)</f>
        <v>280620</v>
      </c>
      <c r="E14" s="26" t="s">
        <v>1183</v>
      </c>
      <c r="F14" s="28">
        <f>SUM(F15:F49)</f>
        <v>0</v>
      </c>
      <c r="G14" s="28">
        <f>SUM(G15:G49)</f>
        <v>0</v>
      </c>
      <c r="H14" s="28">
        <f>SUM(H15:H49)</f>
        <v>0</v>
      </c>
    </row>
    <row r="15" spans="1:8" ht="16.899999999999999" customHeight="1">
      <c r="A15" s="13" t="s">
        <v>1184</v>
      </c>
      <c r="B15" s="27">
        <v>29263</v>
      </c>
      <c r="C15" s="27">
        <v>29263</v>
      </c>
      <c r="D15" s="28">
        <v>0</v>
      </c>
      <c r="E15" s="13" t="s">
        <v>1185</v>
      </c>
      <c r="F15" s="27">
        <v>0</v>
      </c>
      <c r="G15" s="27">
        <v>0</v>
      </c>
      <c r="H15" s="28">
        <v>0</v>
      </c>
    </row>
    <row r="16" spans="1:8" ht="16.899999999999999" customHeight="1">
      <c r="A16" s="13" t="s">
        <v>1186</v>
      </c>
      <c r="B16" s="27">
        <v>52191</v>
      </c>
      <c r="C16" s="27">
        <v>73494</v>
      </c>
      <c r="D16" s="28">
        <v>35813</v>
      </c>
      <c r="E16" s="13" t="s">
        <v>1187</v>
      </c>
      <c r="F16" s="27">
        <v>0</v>
      </c>
      <c r="G16" s="27">
        <v>0</v>
      </c>
      <c r="H16" s="28">
        <v>0</v>
      </c>
    </row>
    <row r="17" spans="1:8" ht="16.899999999999999" customHeight="1">
      <c r="A17" s="13" t="s">
        <v>1188</v>
      </c>
      <c r="B17" s="27">
        <v>996</v>
      </c>
      <c r="C17" s="27">
        <v>996</v>
      </c>
      <c r="D17" s="28">
        <v>73984</v>
      </c>
      <c r="E17" s="13" t="s">
        <v>1189</v>
      </c>
      <c r="F17" s="27">
        <v>0</v>
      </c>
      <c r="G17" s="27">
        <v>0</v>
      </c>
      <c r="H17" s="28">
        <v>0</v>
      </c>
    </row>
    <row r="18" spans="1:8" ht="16.899999999999999" customHeight="1">
      <c r="A18" s="13" t="s">
        <v>1190</v>
      </c>
      <c r="B18" s="27">
        <v>0</v>
      </c>
      <c r="C18" s="27">
        <v>0</v>
      </c>
      <c r="D18" s="28">
        <v>18984</v>
      </c>
      <c r="E18" s="13" t="s">
        <v>1191</v>
      </c>
      <c r="F18" s="27">
        <v>0</v>
      </c>
      <c r="G18" s="27">
        <v>0</v>
      </c>
      <c r="H18" s="28">
        <v>0</v>
      </c>
    </row>
    <row r="19" spans="1:8" ht="16.899999999999999" customHeight="1">
      <c r="A19" s="13" t="s">
        <v>1192</v>
      </c>
      <c r="B19" s="27">
        <v>0</v>
      </c>
      <c r="C19" s="27">
        <v>0</v>
      </c>
      <c r="D19" s="28">
        <v>0</v>
      </c>
      <c r="E19" s="13" t="s">
        <v>1193</v>
      </c>
      <c r="F19" s="27">
        <v>0</v>
      </c>
      <c r="G19" s="27">
        <v>0</v>
      </c>
      <c r="H19" s="28">
        <v>0</v>
      </c>
    </row>
    <row r="20" spans="1:8" ht="16.899999999999999" customHeight="1">
      <c r="A20" s="13" t="s">
        <v>1194</v>
      </c>
      <c r="B20" s="27">
        <v>0</v>
      </c>
      <c r="C20" s="27">
        <v>0</v>
      </c>
      <c r="D20" s="28">
        <v>0</v>
      </c>
      <c r="E20" s="13" t="s">
        <v>1195</v>
      </c>
      <c r="F20" s="27">
        <v>0</v>
      </c>
      <c r="G20" s="27">
        <v>0</v>
      </c>
      <c r="H20" s="28">
        <v>0</v>
      </c>
    </row>
    <row r="21" spans="1:8" ht="16.899999999999999" customHeight="1">
      <c r="A21" s="13" t="s">
        <v>1196</v>
      </c>
      <c r="B21" s="27">
        <v>1436</v>
      </c>
      <c r="C21" s="27">
        <v>1436</v>
      </c>
      <c r="D21" s="28">
        <v>1922</v>
      </c>
      <c r="E21" s="13" t="s">
        <v>1197</v>
      </c>
      <c r="F21" s="27">
        <v>0</v>
      </c>
      <c r="G21" s="27">
        <v>0</v>
      </c>
      <c r="H21" s="28">
        <v>0</v>
      </c>
    </row>
    <row r="22" spans="1:8" ht="16.899999999999999" customHeight="1">
      <c r="A22" s="13" t="s">
        <v>1198</v>
      </c>
      <c r="B22" s="27">
        <v>400</v>
      </c>
      <c r="C22" s="27">
        <v>400</v>
      </c>
      <c r="D22" s="28">
        <v>0</v>
      </c>
      <c r="E22" s="13" t="s">
        <v>1199</v>
      </c>
      <c r="F22" s="27">
        <v>0</v>
      </c>
      <c r="G22" s="27">
        <v>0</v>
      </c>
      <c r="H22" s="28">
        <v>0</v>
      </c>
    </row>
    <row r="23" spans="1:8" ht="16.899999999999999" customHeight="1">
      <c r="A23" s="13" t="s">
        <v>1200</v>
      </c>
      <c r="B23" s="27">
        <v>25762</v>
      </c>
      <c r="C23" s="27">
        <v>25762</v>
      </c>
      <c r="D23" s="28">
        <v>27136</v>
      </c>
      <c r="E23" s="13" t="s">
        <v>1201</v>
      </c>
      <c r="F23" s="27">
        <v>0</v>
      </c>
      <c r="G23" s="27">
        <v>0</v>
      </c>
      <c r="H23" s="28">
        <v>0</v>
      </c>
    </row>
    <row r="24" spans="1:8" ht="16.899999999999999" customHeight="1">
      <c r="A24" s="13" t="s">
        <v>1202</v>
      </c>
      <c r="B24" s="27">
        <v>0</v>
      </c>
      <c r="C24" s="27">
        <v>0</v>
      </c>
      <c r="D24" s="28">
        <v>0</v>
      </c>
      <c r="E24" s="13" t="s">
        <v>1203</v>
      </c>
      <c r="F24" s="27">
        <v>0</v>
      </c>
      <c r="G24" s="27">
        <v>0</v>
      </c>
      <c r="H24" s="28">
        <v>0</v>
      </c>
    </row>
    <row r="25" spans="1:8" ht="16.899999999999999" customHeight="1">
      <c r="A25" s="13" t="s">
        <v>1204</v>
      </c>
      <c r="B25" s="27">
        <v>12</v>
      </c>
      <c r="C25" s="27">
        <v>12</v>
      </c>
      <c r="D25" s="28">
        <v>9</v>
      </c>
      <c r="E25" s="13" t="s">
        <v>1205</v>
      </c>
      <c r="F25" s="27">
        <v>0</v>
      </c>
      <c r="G25" s="27">
        <v>0</v>
      </c>
      <c r="H25" s="28">
        <v>0</v>
      </c>
    </row>
    <row r="26" spans="1:8" ht="16.899999999999999" customHeight="1">
      <c r="A26" s="13" t="s">
        <v>1206</v>
      </c>
      <c r="B26" s="27">
        <v>0</v>
      </c>
      <c r="C26" s="27">
        <v>0</v>
      </c>
      <c r="D26" s="28">
        <v>0</v>
      </c>
      <c r="E26" s="13" t="s">
        <v>1207</v>
      </c>
      <c r="F26" s="27">
        <v>0</v>
      </c>
      <c r="G26" s="27">
        <v>0</v>
      </c>
      <c r="H26" s="28">
        <v>0</v>
      </c>
    </row>
    <row r="27" spans="1:8" ht="16.899999999999999" customHeight="1">
      <c r="A27" s="13" t="s">
        <v>1208</v>
      </c>
      <c r="B27" s="27">
        <v>6511</v>
      </c>
      <c r="C27" s="27">
        <v>6511</v>
      </c>
      <c r="D27" s="28">
        <v>6233</v>
      </c>
      <c r="E27" s="13" t="s">
        <v>1209</v>
      </c>
      <c r="F27" s="27">
        <v>0</v>
      </c>
      <c r="G27" s="27">
        <v>0</v>
      </c>
      <c r="H27" s="28">
        <v>0</v>
      </c>
    </row>
    <row r="28" spans="1:8" ht="16.899999999999999" customHeight="1">
      <c r="A28" s="13" t="s">
        <v>1210</v>
      </c>
      <c r="B28" s="27">
        <v>0</v>
      </c>
      <c r="C28" s="27">
        <v>0</v>
      </c>
      <c r="D28" s="28">
        <v>0</v>
      </c>
      <c r="E28" s="13" t="s">
        <v>1211</v>
      </c>
      <c r="F28" s="27">
        <v>0</v>
      </c>
      <c r="G28" s="27">
        <v>0</v>
      </c>
      <c r="H28" s="28">
        <v>0</v>
      </c>
    </row>
    <row r="29" spans="1:8" ht="16.899999999999999" customHeight="1">
      <c r="A29" s="13" t="s">
        <v>1212</v>
      </c>
      <c r="B29" s="27">
        <v>0</v>
      </c>
      <c r="C29" s="27">
        <v>0</v>
      </c>
      <c r="D29" s="28">
        <v>0</v>
      </c>
      <c r="E29" s="13" t="s">
        <v>1213</v>
      </c>
      <c r="F29" s="27">
        <v>0</v>
      </c>
      <c r="G29" s="27">
        <v>0</v>
      </c>
      <c r="H29" s="28">
        <v>0</v>
      </c>
    </row>
    <row r="30" spans="1:8" ht="16.899999999999999" customHeight="1">
      <c r="A30" s="13" t="s">
        <v>1214</v>
      </c>
      <c r="B30" s="27">
        <v>0</v>
      </c>
      <c r="C30" s="27">
        <v>0</v>
      </c>
      <c r="D30" s="28">
        <v>0</v>
      </c>
      <c r="E30" s="13" t="s">
        <v>1215</v>
      </c>
      <c r="F30" s="27">
        <v>0</v>
      </c>
      <c r="G30" s="27">
        <v>0</v>
      </c>
      <c r="H30" s="28">
        <v>0</v>
      </c>
    </row>
    <row r="31" spans="1:8" ht="16.899999999999999" customHeight="1">
      <c r="A31" s="13" t="s">
        <v>1216</v>
      </c>
      <c r="B31" s="27">
        <v>2507</v>
      </c>
      <c r="C31" s="27">
        <v>2507</v>
      </c>
      <c r="D31" s="28">
        <v>2625</v>
      </c>
      <c r="E31" s="13" t="s">
        <v>1217</v>
      </c>
      <c r="F31" s="27">
        <v>0</v>
      </c>
      <c r="G31" s="27">
        <v>0</v>
      </c>
      <c r="H31" s="28">
        <v>0</v>
      </c>
    </row>
    <row r="32" spans="1:8" ht="16.899999999999999" customHeight="1">
      <c r="A32" s="13" t="s">
        <v>1218</v>
      </c>
      <c r="B32" s="27">
        <v>17622</v>
      </c>
      <c r="C32" s="27">
        <v>17622</v>
      </c>
      <c r="D32" s="28">
        <v>19292</v>
      </c>
      <c r="E32" s="13" t="s">
        <v>1219</v>
      </c>
      <c r="F32" s="27">
        <v>0</v>
      </c>
      <c r="G32" s="27">
        <v>0</v>
      </c>
      <c r="H32" s="28">
        <v>0</v>
      </c>
    </row>
    <row r="33" spans="1:8" ht="16.899999999999999" customHeight="1">
      <c r="A33" s="13" t="s">
        <v>1220</v>
      </c>
      <c r="B33" s="27">
        <v>65</v>
      </c>
      <c r="C33" s="27">
        <v>65</v>
      </c>
      <c r="D33" s="28">
        <v>65</v>
      </c>
      <c r="E33" s="13" t="s">
        <v>1221</v>
      </c>
      <c r="F33" s="27">
        <v>0</v>
      </c>
      <c r="G33" s="27">
        <v>0</v>
      </c>
      <c r="H33" s="28">
        <v>0</v>
      </c>
    </row>
    <row r="34" spans="1:8" ht="16.899999999999999" customHeight="1">
      <c r="A34" s="13" t="s">
        <v>1222</v>
      </c>
      <c r="B34" s="27">
        <v>967</v>
      </c>
      <c r="C34" s="27">
        <v>967</v>
      </c>
      <c r="D34" s="28">
        <v>1003</v>
      </c>
      <c r="E34" s="13" t="s">
        <v>1223</v>
      </c>
      <c r="F34" s="27">
        <v>0</v>
      </c>
      <c r="G34" s="27">
        <v>0</v>
      </c>
      <c r="H34" s="28">
        <v>0</v>
      </c>
    </row>
    <row r="35" spans="1:8" ht="16.899999999999999" customHeight="1">
      <c r="A35" s="13" t="s">
        <v>1224</v>
      </c>
      <c r="B35" s="27">
        <v>27084</v>
      </c>
      <c r="C35" s="27">
        <v>27084</v>
      </c>
      <c r="D35" s="28">
        <v>34602</v>
      </c>
      <c r="E35" s="13" t="s">
        <v>1225</v>
      </c>
      <c r="F35" s="27">
        <v>0</v>
      </c>
      <c r="G35" s="27">
        <v>0</v>
      </c>
      <c r="H35" s="28">
        <v>0</v>
      </c>
    </row>
    <row r="36" spans="1:8" ht="16.899999999999999" customHeight="1">
      <c r="A36" s="13" t="s">
        <v>1226</v>
      </c>
      <c r="B36" s="27">
        <v>23493</v>
      </c>
      <c r="C36" s="27">
        <v>38332</v>
      </c>
      <c r="D36" s="28">
        <v>27298</v>
      </c>
      <c r="E36" s="13" t="s">
        <v>1227</v>
      </c>
      <c r="F36" s="27">
        <v>0</v>
      </c>
      <c r="G36" s="27">
        <v>0</v>
      </c>
      <c r="H36" s="28">
        <v>0</v>
      </c>
    </row>
    <row r="37" spans="1:8" ht="16.899999999999999" customHeight="1">
      <c r="A37" s="13" t="s">
        <v>1228</v>
      </c>
      <c r="B37" s="27">
        <v>1131</v>
      </c>
      <c r="C37" s="27">
        <v>1131</v>
      </c>
      <c r="D37" s="28">
        <v>1238</v>
      </c>
      <c r="E37" s="13" t="s">
        <v>1229</v>
      </c>
      <c r="F37" s="27">
        <v>0</v>
      </c>
      <c r="G37" s="27">
        <v>0</v>
      </c>
      <c r="H37" s="28">
        <v>0</v>
      </c>
    </row>
    <row r="38" spans="1:8" ht="16.899999999999999" customHeight="1">
      <c r="A38" s="13" t="s">
        <v>1230</v>
      </c>
      <c r="B38" s="27">
        <v>0</v>
      </c>
      <c r="C38" s="27">
        <v>0</v>
      </c>
      <c r="D38" s="28">
        <v>0</v>
      </c>
      <c r="E38" s="13" t="s">
        <v>1231</v>
      </c>
      <c r="F38" s="27">
        <v>0</v>
      </c>
      <c r="G38" s="27">
        <v>0</v>
      </c>
      <c r="H38" s="28">
        <v>0</v>
      </c>
    </row>
    <row r="39" spans="1:8" ht="16.899999999999999" customHeight="1">
      <c r="A39" s="13" t="s">
        <v>1232</v>
      </c>
      <c r="B39" s="27">
        <v>10801</v>
      </c>
      <c r="C39" s="27">
        <v>10801</v>
      </c>
      <c r="D39" s="28">
        <v>18678</v>
      </c>
      <c r="E39" s="13" t="s">
        <v>1233</v>
      </c>
      <c r="F39" s="27">
        <v>0</v>
      </c>
      <c r="G39" s="27">
        <v>0</v>
      </c>
      <c r="H39" s="28">
        <v>0</v>
      </c>
    </row>
    <row r="40" spans="1:8" ht="16.899999999999999" customHeight="1">
      <c r="A40" s="13" t="s">
        <v>1234</v>
      </c>
      <c r="B40" s="27">
        <v>9229</v>
      </c>
      <c r="C40" s="27">
        <v>9229</v>
      </c>
      <c r="D40" s="28">
        <v>8092</v>
      </c>
      <c r="E40" s="13" t="s">
        <v>1235</v>
      </c>
      <c r="F40" s="27">
        <v>0</v>
      </c>
      <c r="G40" s="27">
        <v>0</v>
      </c>
      <c r="H40" s="28">
        <v>0</v>
      </c>
    </row>
    <row r="41" spans="1:8" ht="16.899999999999999" customHeight="1">
      <c r="A41" s="13" t="s">
        <v>1236</v>
      </c>
      <c r="B41" s="27">
        <v>0</v>
      </c>
      <c r="C41" s="27">
        <v>0</v>
      </c>
      <c r="D41" s="28">
        <v>0</v>
      </c>
      <c r="E41" s="13" t="s">
        <v>1237</v>
      </c>
      <c r="F41" s="27">
        <v>0</v>
      </c>
      <c r="G41" s="27">
        <v>0</v>
      </c>
      <c r="H41" s="28">
        <v>0</v>
      </c>
    </row>
    <row r="42" spans="1:8" ht="16.899999999999999" customHeight="1">
      <c r="A42" s="13" t="s">
        <v>1238</v>
      </c>
      <c r="B42" s="27">
        <v>0</v>
      </c>
      <c r="C42" s="27">
        <v>0</v>
      </c>
      <c r="D42" s="28">
        <v>0</v>
      </c>
      <c r="E42" s="13" t="s">
        <v>1239</v>
      </c>
      <c r="F42" s="27">
        <v>0</v>
      </c>
      <c r="G42" s="27">
        <v>0</v>
      </c>
      <c r="H42" s="28">
        <v>0</v>
      </c>
    </row>
    <row r="43" spans="1:8" ht="16.899999999999999" customHeight="1">
      <c r="A43" s="13" t="s">
        <v>1240</v>
      </c>
      <c r="B43" s="27">
        <v>0</v>
      </c>
      <c r="C43" s="27">
        <v>0</v>
      </c>
      <c r="D43" s="28">
        <v>0</v>
      </c>
      <c r="E43" s="13" t="s">
        <v>1241</v>
      </c>
      <c r="F43" s="27">
        <v>0</v>
      </c>
      <c r="G43" s="27">
        <v>0</v>
      </c>
      <c r="H43" s="28">
        <v>0</v>
      </c>
    </row>
    <row r="44" spans="1:8" ht="16.899999999999999" customHeight="1">
      <c r="A44" s="13" t="s">
        <v>1242</v>
      </c>
      <c r="B44" s="27">
        <v>0</v>
      </c>
      <c r="C44" s="27">
        <v>0</v>
      </c>
      <c r="D44" s="28">
        <v>0</v>
      </c>
      <c r="E44" s="13" t="s">
        <v>1243</v>
      </c>
      <c r="F44" s="27">
        <v>0</v>
      </c>
      <c r="G44" s="27">
        <v>0</v>
      </c>
      <c r="H44" s="28">
        <v>0</v>
      </c>
    </row>
    <row r="45" spans="1:8" ht="16.899999999999999" customHeight="1">
      <c r="A45" s="13" t="s">
        <v>1244</v>
      </c>
      <c r="B45" s="27">
        <v>931</v>
      </c>
      <c r="C45" s="27">
        <v>931</v>
      </c>
      <c r="D45" s="28">
        <v>675</v>
      </c>
      <c r="E45" s="13" t="s">
        <v>1245</v>
      </c>
      <c r="F45" s="27">
        <v>0</v>
      </c>
      <c r="G45" s="27">
        <v>0</v>
      </c>
      <c r="H45" s="28">
        <v>0</v>
      </c>
    </row>
    <row r="46" spans="1:8" ht="16.899999999999999" customHeight="1">
      <c r="A46" s="13" t="s">
        <v>1246</v>
      </c>
      <c r="B46" s="27">
        <v>392</v>
      </c>
      <c r="C46" s="27">
        <v>392</v>
      </c>
      <c r="D46" s="28">
        <v>392</v>
      </c>
      <c r="E46" s="13" t="s">
        <v>1247</v>
      </c>
      <c r="F46" s="27">
        <v>0</v>
      </c>
      <c r="G46" s="27">
        <v>0</v>
      </c>
      <c r="H46" s="28">
        <v>0</v>
      </c>
    </row>
    <row r="47" spans="1:8" ht="16.899999999999999" customHeight="1">
      <c r="A47" s="13" t="s">
        <v>1248</v>
      </c>
      <c r="B47" s="27">
        <v>0</v>
      </c>
      <c r="C47" s="27">
        <v>0</v>
      </c>
      <c r="D47" s="28">
        <v>1405</v>
      </c>
      <c r="E47" s="13" t="s">
        <v>1249</v>
      </c>
      <c r="F47" s="27">
        <v>0</v>
      </c>
      <c r="G47" s="27">
        <v>0</v>
      </c>
      <c r="H47" s="28">
        <v>0</v>
      </c>
    </row>
    <row r="48" spans="1:8" ht="16.899999999999999" customHeight="1">
      <c r="A48" s="13" t="s">
        <v>1250</v>
      </c>
      <c r="B48" s="27">
        <v>1012</v>
      </c>
      <c r="C48" s="27">
        <v>1012</v>
      </c>
      <c r="D48" s="28">
        <v>0</v>
      </c>
      <c r="E48" s="13" t="s">
        <v>1251</v>
      </c>
      <c r="F48" s="27">
        <v>0</v>
      </c>
      <c r="G48" s="27">
        <v>0</v>
      </c>
      <c r="H48" s="28">
        <v>0</v>
      </c>
    </row>
    <row r="49" spans="1:8" ht="16.899999999999999" customHeight="1">
      <c r="A49" s="13" t="s">
        <v>1252</v>
      </c>
      <c r="B49" s="27">
        <v>441</v>
      </c>
      <c r="C49" s="27">
        <v>441</v>
      </c>
      <c r="D49" s="28">
        <v>1174</v>
      </c>
      <c r="E49" s="13" t="s">
        <v>1253</v>
      </c>
      <c r="F49" s="27">
        <v>0</v>
      </c>
      <c r="G49" s="27">
        <v>0</v>
      </c>
      <c r="H49" s="28">
        <v>0</v>
      </c>
    </row>
    <row r="50" spans="1:8" ht="16.899999999999999" customHeight="1">
      <c r="A50" s="26" t="s">
        <v>1254</v>
      </c>
      <c r="B50" s="28">
        <f>SUM(B51:B71)</f>
        <v>23205</v>
      </c>
      <c r="C50" s="28">
        <f>SUM(C51:C71)</f>
        <v>23205</v>
      </c>
      <c r="D50" s="28">
        <f>SUM(D51:D71)</f>
        <v>25787</v>
      </c>
      <c r="E50" s="26" t="s">
        <v>1255</v>
      </c>
      <c r="F50" s="28">
        <f>SUM(F51:F71)</f>
        <v>0</v>
      </c>
      <c r="G50" s="28">
        <f>SUM(G51:G71)</f>
        <v>0</v>
      </c>
      <c r="H50" s="28">
        <f>SUM(H51:H71)</f>
        <v>0</v>
      </c>
    </row>
    <row r="51" spans="1:8" ht="16.899999999999999" customHeight="1">
      <c r="A51" s="13" t="s">
        <v>1256</v>
      </c>
      <c r="B51" s="27">
        <v>279</v>
      </c>
      <c r="C51" s="27">
        <v>279</v>
      </c>
      <c r="D51" s="28">
        <v>148</v>
      </c>
      <c r="E51" s="13" t="s">
        <v>1256</v>
      </c>
      <c r="F51" s="27">
        <v>0</v>
      </c>
      <c r="G51" s="27">
        <v>0</v>
      </c>
      <c r="H51" s="28">
        <v>0</v>
      </c>
    </row>
    <row r="52" spans="1:8" ht="16.899999999999999" customHeight="1">
      <c r="A52" s="13" t="s">
        <v>1257</v>
      </c>
      <c r="B52" s="27">
        <v>0</v>
      </c>
      <c r="C52" s="27">
        <v>0</v>
      </c>
      <c r="D52" s="28">
        <v>0</v>
      </c>
      <c r="E52" s="13" t="s">
        <v>1257</v>
      </c>
      <c r="F52" s="27">
        <v>0</v>
      </c>
      <c r="G52" s="27">
        <v>0</v>
      </c>
      <c r="H52" s="28">
        <v>0</v>
      </c>
    </row>
    <row r="53" spans="1:8" ht="17.100000000000001" customHeight="1">
      <c r="A53" s="13" t="s">
        <v>1258</v>
      </c>
      <c r="B53" s="27">
        <v>4</v>
      </c>
      <c r="C53" s="27">
        <v>4</v>
      </c>
      <c r="D53" s="28">
        <v>4</v>
      </c>
      <c r="E53" s="13" t="s">
        <v>1258</v>
      </c>
      <c r="F53" s="27">
        <v>0</v>
      </c>
      <c r="G53" s="27">
        <v>0</v>
      </c>
      <c r="H53" s="28">
        <v>0</v>
      </c>
    </row>
    <row r="54" spans="1:8" ht="17.100000000000001" customHeight="1">
      <c r="A54" s="13" t="s">
        <v>1259</v>
      </c>
      <c r="B54" s="27">
        <v>0</v>
      </c>
      <c r="C54" s="27">
        <v>0</v>
      </c>
      <c r="D54" s="28">
        <v>0</v>
      </c>
      <c r="E54" s="13" t="s">
        <v>1259</v>
      </c>
      <c r="F54" s="27">
        <v>0</v>
      </c>
      <c r="G54" s="27">
        <v>0</v>
      </c>
      <c r="H54" s="28">
        <v>0</v>
      </c>
    </row>
    <row r="55" spans="1:8" ht="17.100000000000001" customHeight="1">
      <c r="A55" s="13" t="s">
        <v>1260</v>
      </c>
      <c r="B55" s="27">
        <v>1517</v>
      </c>
      <c r="C55" s="27">
        <v>1517</v>
      </c>
      <c r="D55" s="28">
        <v>884</v>
      </c>
      <c r="E55" s="13" t="s">
        <v>1260</v>
      </c>
      <c r="F55" s="27">
        <v>0</v>
      </c>
      <c r="G55" s="27">
        <v>0</v>
      </c>
      <c r="H55" s="28">
        <v>0</v>
      </c>
    </row>
    <row r="56" spans="1:8" ht="17.100000000000001" customHeight="1">
      <c r="A56" s="13" t="s">
        <v>1261</v>
      </c>
      <c r="B56" s="27">
        <v>0</v>
      </c>
      <c r="C56" s="27">
        <v>0</v>
      </c>
      <c r="D56" s="28">
        <v>0</v>
      </c>
      <c r="E56" s="13" t="s">
        <v>1261</v>
      </c>
      <c r="F56" s="27">
        <v>0</v>
      </c>
      <c r="G56" s="27">
        <v>0</v>
      </c>
      <c r="H56" s="28">
        <v>0</v>
      </c>
    </row>
    <row r="57" spans="1:8" ht="17.100000000000001" customHeight="1">
      <c r="A57" s="13" t="s">
        <v>1262</v>
      </c>
      <c r="B57" s="27">
        <v>11</v>
      </c>
      <c r="C57" s="27">
        <v>11</v>
      </c>
      <c r="D57" s="28">
        <v>65</v>
      </c>
      <c r="E57" s="13" t="s">
        <v>1262</v>
      </c>
      <c r="F57" s="27">
        <v>0</v>
      </c>
      <c r="G57" s="27">
        <v>0</v>
      </c>
      <c r="H57" s="28">
        <v>0</v>
      </c>
    </row>
    <row r="58" spans="1:8" ht="17.100000000000001" customHeight="1">
      <c r="A58" s="13" t="s">
        <v>1263</v>
      </c>
      <c r="B58" s="27">
        <v>967</v>
      </c>
      <c r="C58" s="27">
        <v>967</v>
      </c>
      <c r="D58" s="28">
        <v>1317</v>
      </c>
      <c r="E58" s="13" t="s">
        <v>1263</v>
      </c>
      <c r="F58" s="27">
        <v>0</v>
      </c>
      <c r="G58" s="27">
        <v>0</v>
      </c>
      <c r="H58" s="28">
        <v>0</v>
      </c>
    </row>
    <row r="59" spans="1:8" ht="17.100000000000001" customHeight="1">
      <c r="A59" s="13" t="s">
        <v>1264</v>
      </c>
      <c r="B59" s="27">
        <v>4557</v>
      </c>
      <c r="C59" s="27">
        <v>4557</v>
      </c>
      <c r="D59" s="28">
        <v>1332</v>
      </c>
      <c r="E59" s="13" t="s">
        <v>1264</v>
      </c>
      <c r="F59" s="27">
        <v>0</v>
      </c>
      <c r="G59" s="27">
        <v>0</v>
      </c>
      <c r="H59" s="28">
        <v>0</v>
      </c>
    </row>
    <row r="60" spans="1:8" ht="17.100000000000001" customHeight="1">
      <c r="A60" s="13" t="s">
        <v>1265</v>
      </c>
      <c r="B60" s="27">
        <v>3748</v>
      </c>
      <c r="C60" s="27">
        <v>3748</v>
      </c>
      <c r="D60" s="28">
        <v>3541</v>
      </c>
      <c r="E60" s="13" t="s">
        <v>1265</v>
      </c>
      <c r="F60" s="27">
        <v>0</v>
      </c>
      <c r="G60" s="27">
        <v>0</v>
      </c>
      <c r="H60" s="28">
        <v>0</v>
      </c>
    </row>
    <row r="61" spans="1:8" ht="17.100000000000001" customHeight="1">
      <c r="A61" s="13" t="s">
        <v>1266</v>
      </c>
      <c r="B61" s="27">
        <v>0</v>
      </c>
      <c r="C61" s="27">
        <v>0</v>
      </c>
      <c r="D61" s="28">
        <v>450</v>
      </c>
      <c r="E61" s="13" t="s">
        <v>1266</v>
      </c>
      <c r="F61" s="27">
        <v>0</v>
      </c>
      <c r="G61" s="27">
        <v>0</v>
      </c>
      <c r="H61" s="28">
        <v>0</v>
      </c>
    </row>
    <row r="62" spans="1:8" ht="17.100000000000001" customHeight="1">
      <c r="A62" s="13" t="s">
        <v>1267</v>
      </c>
      <c r="B62" s="27">
        <v>10238</v>
      </c>
      <c r="C62" s="27">
        <v>10238</v>
      </c>
      <c r="D62" s="28">
        <v>11637</v>
      </c>
      <c r="E62" s="13" t="s">
        <v>1267</v>
      </c>
      <c r="F62" s="27">
        <v>0</v>
      </c>
      <c r="G62" s="27">
        <v>0</v>
      </c>
      <c r="H62" s="28">
        <v>0</v>
      </c>
    </row>
    <row r="63" spans="1:8" ht="17.100000000000001" customHeight="1">
      <c r="A63" s="13" t="s">
        <v>1268</v>
      </c>
      <c r="B63" s="27">
        <v>0</v>
      </c>
      <c r="C63" s="27">
        <v>0</v>
      </c>
      <c r="D63" s="28">
        <v>0</v>
      </c>
      <c r="E63" s="13" t="s">
        <v>1268</v>
      </c>
      <c r="F63" s="27">
        <v>0</v>
      </c>
      <c r="G63" s="27">
        <v>0</v>
      </c>
      <c r="H63" s="28">
        <v>0</v>
      </c>
    </row>
    <row r="64" spans="1:8" ht="17.100000000000001" customHeight="1">
      <c r="A64" s="13" t="s">
        <v>1269</v>
      </c>
      <c r="B64" s="27">
        <v>691</v>
      </c>
      <c r="C64" s="27">
        <v>691</v>
      </c>
      <c r="D64" s="28">
        <v>1152</v>
      </c>
      <c r="E64" s="13" t="s">
        <v>1269</v>
      </c>
      <c r="F64" s="27">
        <v>0</v>
      </c>
      <c r="G64" s="27">
        <v>0</v>
      </c>
      <c r="H64" s="28">
        <v>0</v>
      </c>
    </row>
    <row r="65" spans="1:8" ht="17.100000000000001" customHeight="1">
      <c r="A65" s="13" t="s">
        <v>1270</v>
      </c>
      <c r="B65" s="27">
        <v>150</v>
      </c>
      <c r="C65" s="27">
        <v>150</v>
      </c>
      <c r="D65" s="28">
        <v>522</v>
      </c>
      <c r="E65" s="13" t="s">
        <v>1270</v>
      </c>
      <c r="F65" s="27">
        <v>0</v>
      </c>
      <c r="G65" s="27">
        <v>0</v>
      </c>
      <c r="H65" s="28">
        <v>0</v>
      </c>
    </row>
    <row r="66" spans="1:8" ht="17.100000000000001" customHeight="1">
      <c r="A66" s="13" t="s">
        <v>1271</v>
      </c>
      <c r="B66" s="27">
        <v>0</v>
      </c>
      <c r="C66" s="27">
        <v>0</v>
      </c>
      <c r="D66" s="28">
        <v>0</v>
      </c>
      <c r="E66" s="13" t="s">
        <v>1271</v>
      </c>
      <c r="F66" s="27">
        <v>0</v>
      </c>
      <c r="G66" s="27">
        <v>0</v>
      </c>
      <c r="H66" s="28">
        <v>0</v>
      </c>
    </row>
    <row r="67" spans="1:8" ht="17.100000000000001" customHeight="1">
      <c r="A67" s="13" t="s">
        <v>1272</v>
      </c>
      <c r="B67" s="27">
        <v>0</v>
      </c>
      <c r="C67" s="27">
        <v>0</v>
      </c>
      <c r="D67" s="28">
        <v>0</v>
      </c>
      <c r="E67" s="13" t="s">
        <v>1272</v>
      </c>
      <c r="F67" s="27">
        <v>0</v>
      </c>
      <c r="G67" s="27">
        <v>0</v>
      </c>
      <c r="H67" s="28">
        <v>0</v>
      </c>
    </row>
    <row r="68" spans="1:8" ht="17.100000000000001" customHeight="1">
      <c r="A68" s="13" t="s">
        <v>1273</v>
      </c>
      <c r="B68" s="27">
        <v>0</v>
      </c>
      <c r="C68" s="27">
        <v>0</v>
      </c>
      <c r="D68" s="28">
        <v>2558</v>
      </c>
      <c r="E68" s="13" t="s">
        <v>1273</v>
      </c>
      <c r="F68" s="27">
        <v>0</v>
      </c>
      <c r="G68" s="27">
        <v>0</v>
      </c>
      <c r="H68" s="28">
        <v>0</v>
      </c>
    </row>
    <row r="69" spans="1:8" ht="17.100000000000001" customHeight="1">
      <c r="A69" s="13" t="s">
        <v>1274</v>
      </c>
      <c r="B69" s="27">
        <v>52</v>
      </c>
      <c r="C69" s="27">
        <v>52</v>
      </c>
      <c r="D69" s="28">
        <v>30</v>
      </c>
      <c r="E69" s="13" t="s">
        <v>1274</v>
      </c>
      <c r="F69" s="27">
        <v>0</v>
      </c>
      <c r="G69" s="27">
        <v>0</v>
      </c>
      <c r="H69" s="28">
        <v>0</v>
      </c>
    </row>
    <row r="70" spans="1:8" ht="16.899999999999999" customHeight="1">
      <c r="A70" s="13" t="s">
        <v>1275</v>
      </c>
      <c r="B70" s="27">
        <v>0</v>
      </c>
      <c r="C70" s="27">
        <v>0</v>
      </c>
      <c r="D70" s="28">
        <v>2147</v>
      </c>
      <c r="E70" s="13" t="s">
        <v>1275</v>
      </c>
      <c r="F70" s="27">
        <v>0</v>
      </c>
      <c r="G70" s="27">
        <v>0</v>
      </c>
      <c r="H70" s="28">
        <v>0</v>
      </c>
    </row>
    <row r="71" spans="1:8" ht="17.100000000000001" customHeight="1">
      <c r="A71" s="13" t="s">
        <v>33</v>
      </c>
      <c r="B71" s="27">
        <v>991</v>
      </c>
      <c r="C71" s="27">
        <v>991</v>
      </c>
      <c r="D71" s="28">
        <v>0</v>
      </c>
      <c r="E71" s="13" t="s">
        <v>204</v>
      </c>
      <c r="F71" s="27">
        <v>0</v>
      </c>
      <c r="G71" s="27">
        <v>0</v>
      </c>
      <c r="H71" s="28">
        <v>0</v>
      </c>
    </row>
    <row r="72" spans="1:8" ht="17.100000000000001" customHeight="1">
      <c r="A72" s="26" t="s">
        <v>1276</v>
      </c>
      <c r="B72" s="28">
        <f>SUM(B73:B74)</f>
        <v>0</v>
      </c>
      <c r="C72" s="28">
        <f>SUM(C73:C74)</f>
        <v>0</v>
      </c>
      <c r="D72" s="28">
        <f>SUM(D73:D74)</f>
        <v>0</v>
      </c>
      <c r="E72" s="26" t="s">
        <v>1277</v>
      </c>
      <c r="F72" s="28">
        <f>SUM(F73:F74)</f>
        <v>15235</v>
      </c>
      <c r="G72" s="28">
        <f>SUM(G73:G74)</f>
        <v>15235</v>
      </c>
      <c r="H72" s="28">
        <f>SUM(H73:H74)</f>
        <v>13127</v>
      </c>
    </row>
    <row r="73" spans="1:8" ht="17.100000000000001" customHeight="1">
      <c r="A73" s="13" t="s">
        <v>1278</v>
      </c>
      <c r="B73" s="27">
        <v>0</v>
      </c>
      <c r="C73" s="27">
        <v>0</v>
      </c>
      <c r="D73" s="28">
        <v>0</v>
      </c>
      <c r="E73" s="13" t="s">
        <v>1279</v>
      </c>
      <c r="F73" s="27">
        <v>15235</v>
      </c>
      <c r="G73" s="27">
        <v>15235</v>
      </c>
      <c r="H73" s="28">
        <v>8248</v>
      </c>
    </row>
    <row r="74" spans="1:8" ht="17.100000000000001" customHeight="1">
      <c r="A74" s="13" t="s">
        <v>1280</v>
      </c>
      <c r="B74" s="27">
        <v>0</v>
      </c>
      <c r="C74" s="27">
        <v>0</v>
      </c>
      <c r="D74" s="28">
        <v>0</v>
      </c>
      <c r="E74" s="13" t="s">
        <v>1281</v>
      </c>
      <c r="F74" s="27">
        <v>0</v>
      </c>
      <c r="G74" s="27">
        <v>0</v>
      </c>
      <c r="H74" s="28">
        <v>4879</v>
      </c>
    </row>
    <row r="75" spans="1:8" ht="17.100000000000001" customHeight="1">
      <c r="A75" s="26" t="s">
        <v>1282</v>
      </c>
      <c r="B75" s="30">
        <v>0</v>
      </c>
      <c r="C75" s="30">
        <v>0</v>
      </c>
      <c r="D75" s="28">
        <v>0</v>
      </c>
      <c r="E75" s="13"/>
      <c r="F75" s="27"/>
      <c r="G75" s="27"/>
      <c r="H75" s="28"/>
    </row>
    <row r="76" spans="1:8" ht="17.100000000000001" customHeight="1">
      <c r="A76" s="26" t="s">
        <v>1283</v>
      </c>
      <c r="B76" s="30">
        <v>0</v>
      </c>
      <c r="C76" s="30">
        <v>2250</v>
      </c>
      <c r="D76" s="28">
        <v>2250</v>
      </c>
      <c r="E76" s="13"/>
      <c r="F76" s="27"/>
      <c r="G76" s="27"/>
      <c r="H76" s="28"/>
    </row>
    <row r="77" spans="1:8" ht="17.100000000000001" customHeight="1">
      <c r="A77" s="26" t="s">
        <v>1284</v>
      </c>
      <c r="B77" s="28">
        <f>SUM(B78:B81)</f>
        <v>64710</v>
      </c>
      <c r="C77" s="28">
        <f>SUM(C78:C81)</f>
        <v>50151</v>
      </c>
      <c r="D77" s="28">
        <f>SUM(D78:D81)</f>
        <v>26118</v>
      </c>
      <c r="E77" s="26" t="s">
        <v>1285</v>
      </c>
      <c r="F77" s="30">
        <v>0</v>
      </c>
      <c r="G77" s="30">
        <v>0</v>
      </c>
      <c r="H77" s="28">
        <v>0</v>
      </c>
    </row>
    <row r="78" spans="1:8" ht="17.100000000000001" customHeight="1">
      <c r="A78" s="13" t="s">
        <v>1286</v>
      </c>
      <c r="B78" s="27">
        <v>0</v>
      </c>
      <c r="C78" s="27">
        <v>4568</v>
      </c>
      <c r="D78" s="28">
        <v>23103</v>
      </c>
      <c r="E78" s="13"/>
      <c r="F78" s="27"/>
      <c r="G78" s="27"/>
      <c r="H78" s="28"/>
    </row>
    <row r="79" spans="1:8" ht="17.100000000000001" customHeight="1">
      <c r="A79" s="13" t="s">
        <v>1287</v>
      </c>
      <c r="B79" s="27">
        <v>50000</v>
      </c>
      <c r="C79" s="27">
        <v>39583</v>
      </c>
      <c r="D79" s="28">
        <v>0</v>
      </c>
      <c r="E79" s="13"/>
      <c r="F79" s="27"/>
      <c r="G79" s="27"/>
      <c r="H79" s="28"/>
    </row>
    <row r="80" spans="1:8" ht="16.899999999999999" customHeight="1">
      <c r="A80" s="13" t="s">
        <v>1288</v>
      </c>
      <c r="B80" s="27">
        <v>0</v>
      </c>
      <c r="C80" s="27">
        <v>0</v>
      </c>
      <c r="D80" s="28">
        <v>15</v>
      </c>
      <c r="E80" s="13"/>
      <c r="F80" s="27"/>
      <c r="G80" s="27"/>
      <c r="H80" s="28"/>
    </row>
    <row r="81" spans="1:8" ht="17.100000000000001" customHeight="1">
      <c r="A81" s="13" t="s">
        <v>1289</v>
      </c>
      <c r="B81" s="27">
        <v>14710</v>
      </c>
      <c r="C81" s="27">
        <v>6000</v>
      </c>
      <c r="D81" s="28">
        <v>3000</v>
      </c>
      <c r="E81" s="13"/>
      <c r="F81" s="27"/>
      <c r="G81" s="27"/>
      <c r="H81" s="28"/>
    </row>
    <row r="82" spans="1:8" ht="17.100000000000001" customHeight="1">
      <c r="A82" s="26" t="s">
        <v>1290</v>
      </c>
      <c r="B82" s="28">
        <f t="shared" ref="B82:D83" si="0">B83</f>
        <v>0</v>
      </c>
      <c r="C82" s="28">
        <f t="shared" si="0"/>
        <v>0</v>
      </c>
      <c r="D82" s="28">
        <f t="shared" si="0"/>
        <v>0</v>
      </c>
      <c r="E82" s="26" t="s">
        <v>1291</v>
      </c>
      <c r="F82" s="28">
        <f>F83</f>
        <v>29008</v>
      </c>
      <c r="G82" s="28">
        <f>G83</f>
        <v>29008</v>
      </c>
      <c r="H82" s="28">
        <f>H83</f>
        <v>28811</v>
      </c>
    </row>
    <row r="83" spans="1:8" ht="17.100000000000001" customHeight="1">
      <c r="A83" s="26" t="s">
        <v>1292</v>
      </c>
      <c r="B83" s="28">
        <f t="shared" si="0"/>
        <v>0</v>
      </c>
      <c r="C83" s="28">
        <f t="shared" si="0"/>
        <v>0</v>
      </c>
      <c r="D83" s="28">
        <f t="shared" si="0"/>
        <v>0</v>
      </c>
      <c r="E83" s="26" t="s">
        <v>1293</v>
      </c>
      <c r="F83" s="28">
        <f>SUM(F84:F87)</f>
        <v>29008</v>
      </c>
      <c r="G83" s="28">
        <f>SUM(G84:G87)</f>
        <v>29008</v>
      </c>
      <c r="H83" s="28">
        <f>SUM(H84:H87)</f>
        <v>28811</v>
      </c>
    </row>
    <row r="84" spans="1:8" ht="17.100000000000001" customHeight="1">
      <c r="A84" s="26" t="s">
        <v>1294</v>
      </c>
      <c r="B84" s="28">
        <f>SUM(B85:B88)</f>
        <v>0</v>
      </c>
      <c r="C84" s="28">
        <f>SUM(C85:C88)</f>
        <v>0</v>
      </c>
      <c r="D84" s="28">
        <f>SUM(D85:D88)</f>
        <v>0</v>
      </c>
      <c r="E84" s="13" t="s">
        <v>1295</v>
      </c>
      <c r="F84" s="27">
        <v>29008</v>
      </c>
      <c r="G84" s="27">
        <v>29008</v>
      </c>
      <c r="H84" s="28">
        <v>28741</v>
      </c>
    </row>
    <row r="85" spans="1:8" ht="17.100000000000001" customHeight="1">
      <c r="A85" s="13" t="s">
        <v>1296</v>
      </c>
      <c r="B85" s="27">
        <v>0</v>
      </c>
      <c r="C85" s="27">
        <v>0</v>
      </c>
      <c r="D85" s="28">
        <v>0</v>
      </c>
      <c r="E85" s="13" t="s">
        <v>1297</v>
      </c>
      <c r="F85" s="27">
        <v>0</v>
      </c>
      <c r="G85" s="27">
        <v>0</v>
      </c>
      <c r="H85" s="28">
        <v>0</v>
      </c>
    </row>
    <row r="86" spans="1:8" ht="17.100000000000001" customHeight="1">
      <c r="A86" s="13" t="s">
        <v>1298</v>
      </c>
      <c r="B86" s="27">
        <v>0</v>
      </c>
      <c r="C86" s="27">
        <v>0</v>
      </c>
      <c r="D86" s="28">
        <v>0</v>
      </c>
      <c r="E86" s="13" t="s">
        <v>1299</v>
      </c>
      <c r="F86" s="27">
        <v>0</v>
      </c>
      <c r="G86" s="27">
        <v>0</v>
      </c>
      <c r="H86" s="28">
        <v>70</v>
      </c>
    </row>
    <row r="87" spans="1:8" ht="17.100000000000001" customHeight="1">
      <c r="A87" s="13" t="s">
        <v>1300</v>
      </c>
      <c r="B87" s="27">
        <v>0</v>
      </c>
      <c r="C87" s="27">
        <v>0</v>
      </c>
      <c r="D87" s="28">
        <v>0</v>
      </c>
      <c r="E87" s="13" t="s">
        <v>1301</v>
      </c>
      <c r="F87" s="27">
        <v>0</v>
      </c>
      <c r="G87" s="27">
        <v>0</v>
      </c>
      <c r="H87" s="28">
        <v>0</v>
      </c>
    </row>
    <row r="88" spans="1:8" ht="17.100000000000001" customHeight="1">
      <c r="A88" s="13" t="s">
        <v>1302</v>
      </c>
      <c r="B88" s="27">
        <v>0</v>
      </c>
      <c r="C88" s="27">
        <v>0</v>
      </c>
      <c r="D88" s="28">
        <v>0</v>
      </c>
      <c r="E88" s="13"/>
      <c r="F88" s="27"/>
      <c r="G88" s="27"/>
      <c r="H88" s="28"/>
    </row>
    <row r="89" spans="1:8" ht="17.100000000000001" customHeight="1">
      <c r="A89" s="26" t="s">
        <v>1303</v>
      </c>
      <c r="B89" s="28">
        <f>B90</f>
        <v>28741</v>
      </c>
      <c r="C89" s="28">
        <f>C90</f>
        <v>59258</v>
      </c>
      <c r="D89" s="28">
        <f>D90</f>
        <v>59258</v>
      </c>
      <c r="E89" s="26" t="s">
        <v>1304</v>
      </c>
      <c r="F89" s="30">
        <v>0</v>
      </c>
      <c r="G89" s="30">
        <v>0</v>
      </c>
      <c r="H89" s="28">
        <f>SUM(H90:H93)</f>
        <v>0</v>
      </c>
    </row>
    <row r="90" spans="1:8" ht="17.100000000000001" customHeight="1">
      <c r="A90" s="26" t="s">
        <v>1305</v>
      </c>
      <c r="B90" s="28">
        <f>SUM(B91:B94)</f>
        <v>28741</v>
      </c>
      <c r="C90" s="28">
        <f>SUM(C91:C94)</f>
        <v>59258</v>
      </c>
      <c r="D90" s="28">
        <f>SUM(D91:D94)</f>
        <v>59258</v>
      </c>
      <c r="E90" s="13" t="s">
        <v>1306</v>
      </c>
      <c r="F90" s="27">
        <v>0</v>
      </c>
      <c r="G90" s="27">
        <v>0</v>
      </c>
      <c r="H90" s="28">
        <v>0</v>
      </c>
    </row>
    <row r="91" spans="1:8" ht="17.100000000000001" customHeight="1">
      <c r="A91" s="13" t="s">
        <v>1307</v>
      </c>
      <c r="B91" s="27">
        <v>28741</v>
      </c>
      <c r="C91" s="27">
        <v>59258</v>
      </c>
      <c r="D91" s="28">
        <v>59258</v>
      </c>
      <c r="E91" s="13" t="s">
        <v>1308</v>
      </c>
      <c r="F91" s="27">
        <v>0</v>
      </c>
      <c r="G91" s="27">
        <v>0</v>
      </c>
      <c r="H91" s="28">
        <v>0</v>
      </c>
    </row>
    <row r="92" spans="1:8" ht="17.100000000000001" customHeight="1">
      <c r="A92" s="13" t="s">
        <v>1309</v>
      </c>
      <c r="B92" s="27">
        <v>0</v>
      </c>
      <c r="C92" s="27">
        <v>0</v>
      </c>
      <c r="D92" s="28">
        <v>0</v>
      </c>
      <c r="E92" s="13" t="s">
        <v>1310</v>
      </c>
      <c r="F92" s="27">
        <v>0</v>
      </c>
      <c r="G92" s="27">
        <v>0</v>
      </c>
      <c r="H92" s="28">
        <v>0</v>
      </c>
    </row>
    <row r="93" spans="1:8" ht="17.100000000000001" customHeight="1">
      <c r="A93" s="13" t="s">
        <v>1311</v>
      </c>
      <c r="B93" s="27">
        <v>0</v>
      </c>
      <c r="C93" s="27">
        <v>0</v>
      </c>
      <c r="D93" s="28">
        <v>0</v>
      </c>
      <c r="E93" s="13" t="s">
        <v>1312</v>
      </c>
      <c r="F93" s="27">
        <v>0</v>
      </c>
      <c r="G93" s="27">
        <v>0</v>
      </c>
      <c r="H93" s="28">
        <v>0</v>
      </c>
    </row>
    <row r="94" spans="1:8" ht="17.100000000000001" customHeight="1">
      <c r="A94" s="13" t="s">
        <v>1313</v>
      </c>
      <c r="B94" s="27">
        <v>0</v>
      </c>
      <c r="C94" s="27">
        <v>0</v>
      </c>
      <c r="D94" s="28">
        <v>0</v>
      </c>
      <c r="E94" s="13"/>
      <c r="F94" s="27"/>
      <c r="G94" s="27"/>
      <c r="H94" s="28"/>
    </row>
    <row r="95" spans="1:8" ht="17.100000000000001" customHeight="1">
      <c r="A95" s="26" t="s">
        <v>1314</v>
      </c>
      <c r="B95" s="30">
        <v>0</v>
      </c>
      <c r="C95" s="30">
        <v>0</v>
      </c>
      <c r="D95" s="28">
        <v>0</v>
      </c>
      <c r="E95" s="26" t="s">
        <v>1315</v>
      </c>
      <c r="F95" s="30">
        <v>0</v>
      </c>
      <c r="G95" s="30">
        <v>0</v>
      </c>
      <c r="H95" s="28">
        <v>0</v>
      </c>
    </row>
    <row r="96" spans="1:8" ht="17.100000000000001" customHeight="1">
      <c r="A96" s="26" t="s">
        <v>1316</v>
      </c>
      <c r="B96" s="30">
        <v>0</v>
      </c>
      <c r="C96" s="30">
        <v>0</v>
      </c>
      <c r="D96" s="28">
        <v>0</v>
      </c>
      <c r="E96" s="26" t="s">
        <v>1317</v>
      </c>
      <c r="F96" s="30">
        <v>0</v>
      </c>
      <c r="G96" s="30">
        <v>0</v>
      </c>
      <c r="H96" s="28">
        <v>0</v>
      </c>
    </row>
    <row r="97" spans="1:8" ht="17.100000000000001" customHeight="1">
      <c r="A97" s="26" t="s">
        <v>1318</v>
      </c>
      <c r="B97" s="30">
        <v>0</v>
      </c>
      <c r="C97" s="30">
        <v>0</v>
      </c>
      <c r="D97" s="28">
        <v>0</v>
      </c>
      <c r="E97" s="26" t="s">
        <v>1319</v>
      </c>
      <c r="F97" s="30">
        <v>0</v>
      </c>
      <c r="G97" s="30">
        <v>0</v>
      </c>
      <c r="H97" s="28">
        <v>0</v>
      </c>
    </row>
    <row r="98" spans="1:8" ht="17.100000000000001" customHeight="1">
      <c r="A98" s="26" t="s">
        <v>1320</v>
      </c>
      <c r="B98" s="30">
        <v>0</v>
      </c>
      <c r="C98" s="30">
        <v>0</v>
      </c>
      <c r="D98" s="28">
        <v>0</v>
      </c>
      <c r="E98" s="26" t="s">
        <v>1321</v>
      </c>
      <c r="F98" s="30">
        <v>0</v>
      </c>
      <c r="G98" s="30">
        <v>0</v>
      </c>
      <c r="H98" s="28">
        <v>4060</v>
      </c>
    </row>
    <row r="99" spans="1:8" ht="17.100000000000001" customHeight="1">
      <c r="A99" s="26" t="s">
        <v>1322</v>
      </c>
      <c r="B99" s="30">
        <v>0</v>
      </c>
      <c r="C99" s="30">
        <v>0</v>
      </c>
      <c r="D99" s="28">
        <f>SUM(D100:D102)</f>
        <v>0</v>
      </c>
      <c r="E99" s="26" t="s">
        <v>918</v>
      </c>
      <c r="F99" s="30">
        <v>0</v>
      </c>
      <c r="G99" s="30">
        <v>0</v>
      </c>
      <c r="H99" s="28">
        <f>SUM(H100:H102)</f>
        <v>0</v>
      </c>
    </row>
    <row r="100" spans="1:8" ht="17.100000000000001" customHeight="1">
      <c r="A100" s="13" t="s">
        <v>1323</v>
      </c>
      <c r="B100" s="27">
        <v>0</v>
      </c>
      <c r="C100" s="27">
        <v>0</v>
      </c>
      <c r="D100" s="28">
        <v>0</v>
      </c>
      <c r="E100" s="13" t="s">
        <v>1324</v>
      </c>
      <c r="F100" s="27">
        <v>0</v>
      </c>
      <c r="G100" s="27">
        <v>0</v>
      </c>
      <c r="H100" s="28">
        <v>0</v>
      </c>
    </row>
    <row r="101" spans="1:8" ht="17.100000000000001" customHeight="1">
      <c r="A101" s="13" t="s">
        <v>1325</v>
      </c>
      <c r="B101" s="27">
        <v>0</v>
      </c>
      <c r="C101" s="27">
        <v>0</v>
      </c>
      <c r="D101" s="28">
        <v>0</v>
      </c>
      <c r="E101" s="13" t="s">
        <v>1326</v>
      </c>
      <c r="F101" s="27">
        <v>0</v>
      </c>
      <c r="G101" s="27">
        <v>0</v>
      </c>
      <c r="H101" s="28">
        <v>0</v>
      </c>
    </row>
    <row r="102" spans="1:8" ht="17.100000000000001" customHeight="1">
      <c r="A102" s="13" t="s">
        <v>1327</v>
      </c>
      <c r="B102" s="27">
        <v>0</v>
      </c>
      <c r="C102" s="27">
        <v>0</v>
      </c>
      <c r="D102" s="28">
        <v>0</v>
      </c>
      <c r="E102" s="13" t="s">
        <v>1328</v>
      </c>
      <c r="F102" s="27">
        <v>0</v>
      </c>
      <c r="G102" s="27">
        <v>0</v>
      </c>
      <c r="H102" s="28">
        <v>0</v>
      </c>
    </row>
    <row r="103" spans="1:8" ht="17.100000000000001" customHeight="1">
      <c r="A103" s="26" t="s">
        <v>1329</v>
      </c>
      <c r="B103" s="30">
        <v>0</v>
      </c>
      <c r="C103" s="30">
        <v>0</v>
      </c>
      <c r="D103" s="28">
        <v>0</v>
      </c>
      <c r="E103" s="26" t="s">
        <v>1330</v>
      </c>
      <c r="F103" s="30">
        <v>0</v>
      </c>
      <c r="G103" s="30">
        <v>0</v>
      </c>
      <c r="H103" s="28">
        <v>0</v>
      </c>
    </row>
    <row r="104" spans="1:8" ht="17.100000000000001" customHeight="1">
      <c r="A104" s="26" t="s">
        <v>1331</v>
      </c>
      <c r="B104" s="30">
        <v>0</v>
      </c>
      <c r="C104" s="30">
        <v>0</v>
      </c>
      <c r="D104" s="28">
        <v>0</v>
      </c>
      <c r="E104" s="26" t="s">
        <v>1332</v>
      </c>
      <c r="F104" s="30">
        <v>0</v>
      </c>
      <c r="G104" s="30">
        <v>0</v>
      </c>
      <c r="H104" s="28">
        <v>0</v>
      </c>
    </row>
    <row r="105" spans="1:8" ht="17.100000000000001" customHeight="1">
      <c r="A105" s="13"/>
      <c r="B105" s="13"/>
      <c r="C105" s="13"/>
      <c r="D105" s="10"/>
      <c r="E105" s="26" t="s">
        <v>1333</v>
      </c>
      <c r="F105" s="30">
        <v>0</v>
      </c>
      <c r="G105" s="30">
        <v>0</v>
      </c>
      <c r="H105" s="28">
        <v>0</v>
      </c>
    </row>
    <row r="106" spans="1:8" ht="17.100000000000001" customHeight="1">
      <c r="A106" s="13"/>
      <c r="B106" s="13"/>
      <c r="C106" s="13"/>
      <c r="D106" s="10"/>
      <c r="E106" s="26" t="s">
        <v>1334</v>
      </c>
      <c r="F106" s="28">
        <f>B109-F5-F6-F72-F77-F82-F89-F95-F96-F97-F98-F99-F103-F104-F105</f>
        <v>0</v>
      </c>
      <c r="G106" s="28">
        <f>C109-G5-G6-G72-G77-G82-G89-G95-G96-G97-G98-G99-G103-G104-G105</f>
        <v>0</v>
      </c>
      <c r="H106" s="28">
        <f>D109-H5-H6-H72-H77-H82-H89-H95-H96-H97-H98-H99-H103-H104-H105</f>
        <v>7883</v>
      </c>
    </row>
    <row r="107" spans="1:8" ht="17.100000000000001" customHeight="1">
      <c r="A107" s="13"/>
      <c r="B107" s="13"/>
      <c r="C107" s="13"/>
      <c r="D107" s="10"/>
      <c r="E107" s="26" t="s">
        <v>1335</v>
      </c>
      <c r="F107" s="30">
        <v>0</v>
      </c>
      <c r="G107" s="30">
        <v>0</v>
      </c>
      <c r="H107" s="28">
        <v>7883</v>
      </c>
    </row>
    <row r="108" spans="1:8" ht="17.100000000000001" customHeight="1">
      <c r="A108" s="13"/>
      <c r="B108" s="13"/>
      <c r="C108" s="13"/>
      <c r="D108" s="10"/>
      <c r="E108" s="26" t="s">
        <v>1336</v>
      </c>
      <c r="F108" s="30">
        <v>0</v>
      </c>
      <c r="G108" s="30">
        <v>0</v>
      </c>
      <c r="H108" s="28">
        <f>H106-H107</f>
        <v>0</v>
      </c>
    </row>
    <row r="109" spans="1:8" ht="17.100000000000001" customHeight="1">
      <c r="A109" s="2" t="s">
        <v>1337</v>
      </c>
      <c r="B109" s="10">
        <f>SUM(B5:B6,B72,B75:B77,B82,B89,B95:B99,B103:B104)</f>
        <v>427323</v>
      </c>
      <c r="C109" s="10">
        <f>SUM(C5:C6,C72,C75:C77,C82,C89,C95:C99,C103:C104)</f>
        <v>453433</v>
      </c>
      <c r="D109" s="10">
        <f>SUM(D5:D6,D72,D75:D77,D82,D89,D95:D99,D103:D104)</f>
        <v>464219</v>
      </c>
      <c r="E109" s="2" t="s">
        <v>1338</v>
      </c>
      <c r="F109" s="28">
        <f>SUM(F5:F6,F72,F77,F82,F89,F95:F99,F103:F106)</f>
        <v>427323</v>
      </c>
      <c r="G109" s="28">
        <f>SUM(G5:G6,G72,G77,G82,G89,G95:G99,G103:G106)</f>
        <v>453433</v>
      </c>
      <c r="H109" s="28">
        <f>SUM(H5:H6,H72,H77,H82,H89,H95:H99,H103:H106)</f>
        <v>464219</v>
      </c>
    </row>
  </sheetData>
  <mergeCells count="3">
    <mergeCell ref="A1:H1"/>
    <mergeCell ref="A2:H2"/>
    <mergeCell ref="A3:H3"/>
  </mergeCells>
  <phoneticPr fontId="17" type="noConversion"/>
  <pageMargins left="0.75" right="0.75" top="1" bottom="1" header="0.51180555555555596" footer="0.51180555555555596"/>
</worksheet>
</file>

<file path=xl/worksheets/sheet6.xml><?xml version="1.0" encoding="utf-8"?>
<worksheet xmlns="http://schemas.openxmlformats.org/spreadsheetml/2006/main" xmlns:r="http://schemas.openxmlformats.org/officeDocument/2006/relationships">
  <dimension ref="A2:X5"/>
  <sheetViews>
    <sheetView workbookViewId="0">
      <selection activeCell="V5" sqref="V5"/>
    </sheetView>
  </sheetViews>
  <sheetFormatPr defaultColWidth="9" defaultRowHeight="12"/>
  <cols>
    <col min="1" max="1" width="6.85546875" customWidth="1"/>
    <col min="2" max="2" width="9" customWidth="1"/>
    <col min="3" max="12" width="6.85546875" customWidth="1"/>
    <col min="13" max="13" width="8.7109375" bestFit="1" customWidth="1"/>
    <col min="14" max="24" width="6.85546875" customWidth="1"/>
  </cols>
  <sheetData>
    <row r="2" spans="1:24" ht="18.75">
      <c r="A2" s="72" t="s">
        <v>1339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</row>
    <row r="3" spans="1:24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24" t="s">
        <v>1</v>
      </c>
      <c r="X3" s="18"/>
    </row>
    <row r="4" spans="1:24" ht="151.5" customHeight="1">
      <c r="A4" s="19" t="s">
        <v>1340</v>
      </c>
      <c r="B4" s="19" t="s">
        <v>1096</v>
      </c>
      <c r="C4" s="20" t="s">
        <v>1341</v>
      </c>
      <c r="D4" s="20" t="s">
        <v>1342</v>
      </c>
      <c r="E4" s="21" t="s">
        <v>1343</v>
      </c>
      <c r="F4" s="21" t="s">
        <v>1344</v>
      </c>
      <c r="G4" s="21" t="s">
        <v>1345</v>
      </c>
      <c r="H4" s="21" t="s">
        <v>1346</v>
      </c>
      <c r="I4" s="21" t="s">
        <v>1347</v>
      </c>
      <c r="J4" s="21" t="s">
        <v>1348</v>
      </c>
      <c r="K4" s="21" t="s">
        <v>1349</v>
      </c>
      <c r="L4" s="21" t="s">
        <v>1350</v>
      </c>
      <c r="M4" s="21" t="s">
        <v>1351</v>
      </c>
      <c r="N4" s="21" t="s">
        <v>1352</v>
      </c>
      <c r="O4" s="21" t="s">
        <v>1353</v>
      </c>
      <c r="P4" s="21" t="s">
        <v>1354</v>
      </c>
      <c r="Q4" s="21" t="s">
        <v>1355</v>
      </c>
      <c r="R4" s="21" t="s">
        <v>1356</v>
      </c>
      <c r="S4" s="21" t="s">
        <v>1357</v>
      </c>
      <c r="T4" s="20" t="s">
        <v>1358</v>
      </c>
      <c r="U4" s="21" t="s">
        <v>1359</v>
      </c>
      <c r="V4" s="21" t="s">
        <v>1360</v>
      </c>
      <c r="W4" s="21" t="s">
        <v>1361</v>
      </c>
      <c r="X4" s="21" t="s">
        <v>1362</v>
      </c>
    </row>
    <row r="5" spans="1:24" s="17" customFormat="1">
      <c r="A5" s="22" t="s">
        <v>1363</v>
      </c>
      <c r="B5" s="23">
        <f>SUM(C5:X5)</f>
        <v>25787</v>
      </c>
      <c r="C5" s="23">
        <v>148</v>
      </c>
      <c r="D5" s="23">
        <v>4</v>
      </c>
      <c r="E5" s="23"/>
      <c r="F5" s="23">
        <v>884</v>
      </c>
      <c r="G5" s="23"/>
      <c r="H5" s="23">
        <v>65</v>
      </c>
      <c r="I5" s="23">
        <v>1317</v>
      </c>
      <c r="J5" s="23">
        <v>1332</v>
      </c>
      <c r="K5" s="23">
        <v>3541</v>
      </c>
      <c r="L5" s="23">
        <v>450</v>
      </c>
      <c r="M5" s="23">
        <v>11637</v>
      </c>
      <c r="N5" s="23"/>
      <c r="O5" s="23">
        <v>1152</v>
      </c>
      <c r="P5" s="23">
        <v>522</v>
      </c>
      <c r="Q5" s="23"/>
      <c r="R5" s="23"/>
      <c r="S5" s="23"/>
      <c r="T5" s="23">
        <v>2558</v>
      </c>
      <c r="U5" s="23">
        <v>30</v>
      </c>
      <c r="V5" s="23">
        <v>2147</v>
      </c>
      <c r="W5" s="23"/>
      <c r="X5" s="23"/>
    </row>
  </sheetData>
  <mergeCells count="1">
    <mergeCell ref="A2:X2"/>
  </mergeCells>
  <phoneticPr fontId="17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>
  <dimension ref="A1:M24"/>
  <sheetViews>
    <sheetView workbookViewId="0">
      <selection sqref="A1:M1"/>
    </sheetView>
  </sheetViews>
  <sheetFormatPr defaultColWidth="9" defaultRowHeight="12"/>
  <cols>
    <col min="1" max="1" width="26.140625" customWidth="1"/>
    <col min="2" max="13" width="12.140625" customWidth="1"/>
  </cols>
  <sheetData>
    <row r="1" spans="1:13" ht="18.75">
      <c r="A1" s="72" t="s">
        <v>1364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13" ht="14.25">
      <c r="A2" s="6"/>
      <c r="B2" s="6"/>
      <c r="C2" s="7"/>
      <c r="K2" s="7" t="s">
        <v>1</v>
      </c>
    </row>
    <row r="3" spans="1:13" ht="14.25">
      <c r="A3" s="8" t="s">
        <v>37</v>
      </c>
      <c r="B3" s="8" t="s">
        <v>1365</v>
      </c>
      <c r="C3" s="8" t="s">
        <v>1366</v>
      </c>
      <c r="D3" s="8" t="s">
        <v>1367</v>
      </c>
      <c r="E3" s="8" t="s">
        <v>1368</v>
      </c>
      <c r="F3" s="8" t="s">
        <v>1369</v>
      </c>
      <c r="G3" s="8" t="s">
        <v>1370</v>
      </c>
      <c r="H3" s="8" t="s">
        <v>1371</v>
      </c>
      <c r="I3" s="8" t="s">
        <v>1372</v>
      </c>
      <c r="J3" s="8" t="s">
        <v>1373</v>
      </c>
      <c r="K3" s="8" t="s">
        <v>1374</v>
      </c>
      <c r="L3" s="8" t="s">
        <v>1375</v>
      </c>
      <c r="M3" s="8" t="s">
        <v>1376</v>
      </c>
    </row>
    <row r="4" spans="1:13" ht="13.5">
      <c r="A4" s="14" t="s">
        <v>1096</v>
      </c>
      <c r="B4" s="15">
        <v>0</v>
      </c>
      <c r="C4" s="15">
        <v>0</v>
      </c>
      <c r="D4" s="15">
        <v>0</v>
      </c>
      <c r="E4" s="15">
        <v>0</v>
      </c>
      <c r="F4" s="15">
        <v>0</v>
      </c>
      <c r="G4" s="15">
        <v>0</v>
      </c>
      <c r="H4" s="15">
        <v>0</v>
      </c>
      <c r="I4" s="15">
        <v>0</v>
      </c>
      <c r="J4" s="15">
        <v>0</v>
      </c>
      <c r="K4" s="15">
        <v>0</v>
      </c>
      <c r="L4" s="15">
        <v>0</v>
      </c>
      <c r="M4" s="15">
        <v>0</v>
      </c>
    </row>
    <row r="5" spans="1:13" ht="13.5">
      <c r="A5" s="16" t="s">
        <v>1377</v>
      </c>
      <c r="B5" s="15">
        <v>0</v>
      </c>
      <c r="C5" s="15">
        <v>0</v>
      </c>
      <c r="D5" s="15">
        <v>0</v>
      </c>
      <c r="E5" s="15">
        <v>0</v>
      </c>
      <c r="F5" s="15">
        <v>0</v>
      </c>
      <c r="G5" s="15">
        <v>0</v>
      </c>
      <c r="H5" s="15">
        <v>0</v>
      </c>
      <c r="I5" s="15">
        <v>0</v>
      </c>
      <c r="J5" s="15">
        <v>0</v>
      </c>
      <c r="K5" s="15">
        <v>0</v>
      </c>
      <c r="L5" s="15">
        <v>0</v>
      </c>
      <c r="M5" s="15">
        <v>0</v>
      </c>
    </row>
    <row r="6" spans="1:13" ht="13.5">
      <c r="A6" s="16" t="s">
        <v>1378</v>
      </c>
      <c r="B6" s="15">
        <v>0</v>
      </c>
      <c r="C6" s="15">
        <v>0</v>
      </c>
      <c r="D6" s="15">
        <v>0</v>
      </c>
      <c r="E6" s="15">
        <v>0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</row>
    <row r="7" spans="1:13" ht="13.5">
      <c r="A7" s="16" t="s">
        <v>1379</v>
      </c>
      <c r="B7" s="15">
        <v>0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</row>
    <row r="8" spans="1:13" ht="13.5">
      <c r="A8" s="16" t="s">
        <v>1380</v>
      </c>
      <c r="B8" s="15">
        <v>0</v>
      </c>
      <c r="C8" s="15">
        <v>0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</row>
    <row r="9" spans="1:13" ht="13.5">
      <c r="A9" s="16" t="s">
        <v>1381</v>
      </c>
      <c r="B9" s="15">
        <v>0</v>
      </c>
      <c r="C9" s="15">
        <v>0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</row>
    <row r="10" spans="1:13" ht="13.5">
      <c r="A10" s="16" t="s">
        <v>1382</v>
      </c>
      <c r="B10" s="15">
        <v>0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</row>
    <row r="11" spans="1:13" ht="13.5">
      <c r="A11" s="16" t="s">
        <v>1383</v>
      </c>
      <c r="B11" s="15">
        <v>0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</row>
    <row r="12" spans="1:13" ht="13.5">
      <c r="A12" s="16" t="s">
        <v>1384</v>
      </c>
      <c r="B12" s="15">
        <v>0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</row>
    <row r="13" spans="1:13" ht="13.5">
      <c r="A13" s="16" t="s">
        <v>1385</v>
      </c>
      <c r="B13" s="15">
        <v>0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</row>
    <row r="14" spans="1:13" ht="13.5">
      <c r="A14" s="16" t="s">
        <v>1386</v>
      </c>
      <c r="B14" s="15">
        <v>0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</row>
    <row r="15" spans="1:13" ht="13.5">
      <c r="A15" s="16" t="s">
        <v>1387</v>
      </c>
      <c r="B15" s="15">
        <v>0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</row>
    <row r="16" spans="1:13" ht="13.5">
      <c r="A16" s="16" t="s">
        <v>1388</v>
      </c>
      <c r="B16" s="15">
        <v>0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</row>
    <row r="17" spans="1:13" ht="13.5">
      <c r="A17" s="16" t="s">
        <v>1389</v>
      </c>
      <c r="B17" s="15">
        <v>0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</row>
    <row r="18" spans="1:13" ht="13.5">
      <c r="A18" s="16" t="s">
        <v>1390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</row>
    <row r="19" spans="1:13" ht="13.5">
      <c r="A19" s="16" t="s">
        <v>1391</v>
      </c>
      <c r="B19" s="15">
        <v>0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</row>
    <row r="20" spans="1:13" ht="13.5">
      <c r="A20" s="16" t="s">
        <v>1392</v>
      </c>
      <c r="B20" s="15">
        <v>0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</row>
    <row r="21" spans="1:13" ht="13.5">
      <c r="A21" s="16" t="s">
        <v>1393</v>
      </c>
      <c r="B21" s="15">
        <v>0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</row>
    <row r="22" spans="1:13" ht="13.5">
      <c r="A22" s="16" t="s">
        <v>1394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</row>
    <row r="23" spans="1:13" ht="13.5">
      <c r="A23" s="16" t="s">
        <v>1395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</row>
    <row r="24" spans="1:13" ht="13.5">
      <c r="A24" s="15" t="s">
        <v>1396</v>
      </c>
      <c r="B24" s="15">
        <v>0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</row>
  </sheetData>
  <mergeCells count="1">
    <mergeCell ref="A1:M1"/>
  </mergeCells>
  <phoneticPr fontId="17" type="noConversion"/>
  <pageMargins left="0.69930555555555596" right="0.69930555555555596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B25"/>
  <sheetViews>
    <sheetView workbookViewId="0">
      <selection activeCell="B22" sqref="B22"/>
    </sheetView>
  </sheetViews>
  <sheetFormatPr defaultColWidth="9" defaultRowHeight="12"/>
  <cols>
    <col min="1" max="1" width="26.140625" customWidth="1"/>
    <col min="2" max="2" width="27.7109375" customWidth="1"/>
  </cols>
  <sheetData>
    <row r="1" spans="1:2" ht="18.75">
      <c r="A1" s="72" t="s">
        <v>1397</v>
      </c>
      <c r="B1" s="72"/>
    </row>
    <row r="2" spans="1:2" ht="14.25">
      <c r="A2" s="6"/>
      <c r="B2" s="7" t="s">
        <v>1</v>
      </c>
    </row>
    <row r="3" spans="1:2" ht="14.25">
      <c r="A3" s="8" t="s">
        <v>37</v>
      </c>
      <c r="B3" s="8" t="s">
        <v>5</v>
      </c>
    </row>
    <row r="4" spans="1:2">
      <c r="A4" s="9" t="s">
        <v>1096</v>
      </c>
      <c r="B4" s="10">
        <f>SUM(B5:B25)</f>
        <v>25787</v>
      </c>
    </row>
    <row r="5" spans="1:2">
      <c r="A5" s="11" t="s">
        <v>1256</v>
      </c>
      <c r="B5" s="12">
        <v>148</v>
      </c>
    </row>
    <row r="6" spans="1:2">
      <c r="A6" s="11" t="s">
        <v>1257</v>
      </c>
      <c r="B6" s="11">
        <v>0</v>
      </c>
    </row>
    <row r="7" spans="1:2">
      <c r="A7" s="11" t="s">
        <v>1258</v>
      </c>
      <c r="B7" s="11">
        <v>4</v>
      </c>
    </row>
    <row r="8" spans="1:2">
      <c r="A8" s="13" t="s">
        <v>1259</v>
      </c>
      <c r="B8" s="11">
        <v>0</v>
      </c>
    </row>
    <row r="9" spans="1:2">
      <c r="A9" s="13" t="s">
        <v>1260</v>
      </c>
      <c r="B9" s="11">
        <v>884</v>
      </c>
    </row>
    <row r="10" spans="1:2">
      <c r="A10" s="13" t="s">
        <v>1261</v>
      </c>
      <c r="B10" s="11">
        <v>0</v>
      </c>
    </row>
    <row r="11" spans="1:2">
      <c r="A11" s="13" t="s">
        <v>1262</v>
      </c>
      <c r="B11" s="11">
        <v>65</v>
      </c>
    </row>
    <row r="12" spans="1:2">
      <c r="A12" s="13" t="s">
        <v>1263</v>
      </c>
      <c r="B12" s="11">
        <v>1317</v>
      </c>
    </row>
    <row r="13" spans="1:2">
      <c r="A13" s="13" t="s">
        <v>1264</v>
      </c>
      <c r="B13" s="11">
        <v>1332</v>
      </c>
    </row>
    <row r="14" spans="1:2">
      <c r="A14" s="13" t="s">
        <v>1265</v>
      </c>
      <c r="B14" s="11">
        <v>3541</v>
      </c>
    </row>
    <row r="15" spans="1:2">
      <c r="A15" s="13" t="s">
        <v>1266</v>
      </c>
      <c r="B15" s="11">
        <v>450</v>
      </c>
    </row>
    <row r="16" spans="1:2">
      <c r="A16" s="13" t="s">
        <v>1267</v>
      </c>
      <c r="B16" s="12">
        <v>11637</v>
      </c>
    </row>
    <row r="17" spans="1:2">
      <c r="A17" s="13" t="s">
        <v>1268</v>
      </c>
      <c r="B17" s="11">
        <v>0</v>
      </c>
    </row>
    <row r="18" spans="1:2">
      <c r="A18" s="13" t="s">
        <v>1269</v>
      </c>
      <c r="B18" s="12">
        <v>1152</v>
      </c>
    </row>
    <row r="19" spans="1:2">
      <c r="A19" s="13" t="s">
        <v>1270</v>
      </c>
      <c r="B19" s="12">
        <v>522</v>
      </c>
    </row>
    <row r="20" spans="1:2">
      <c r="A20" s="13" t="s">
        <v>1271</v>
      </c>
      <c r="B20" s="11">
        <v>0</v>
      </c>
    </row>
    <row r="21" spans="1:2">
      <c r="A21" s="13" t="s">
        <v>1272</v>
      </c>
      <c r="B21" s="11">
        <v>0</v>
      </c>
    </row>
    <row r="22" spans="1:2">
      <c r="A22" s="13" t="s">
        <v>1273</v>
      </c>
      <c r="B22" s="12">
        <v>2558</v>
      </c>
    </row>
    <row r="23" spans="1:2">
      <c r="A23" s="13" t="s">
        <v>1274</v>
      </c>
      <c r="B23" s="12">
        <v>30</v>
      </c>
    </row>
    <row r="24" spans="1:2">
      <c r="A24" s="13" t="s">
        <v>1398</v>
      </c>
      <c r="B24" s="12">
        <v>2147</v>
      </c>
    </row>
    <row r="25" spans="1:2">
      <c r="A25" s="13" t="s">
        <v>204</v>
      </c>
      <c r="B25" s="12">
        <v>0</v>
      </c>
    </row>
  </sheetData>
  <mergeCells count="1">
    <mergeCell ref="A1:B1"/>
  </mergeCells>
  <phoneticPr fontId="17" type="noConversion"/>
  <pageMargins left="0.69930555555555596" right="0.69930555555555596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5"/>
  <sheetViews>
    <sheetView workbookViewId="0">
      <selection activeCell="D8" sqref="D8"/>
    </sheetView>
  </sheetViews>
  <sheetFormatPr defaultColWidth="11.85546875" defaultRowHeight="12"/>
  <cols>
    <col min="1" max="2" width="11.85546875" style="1"/>
    <col min="3" max="4" width="13" style="1" bestFit="1" customWidth="1"/>
    <col min="5" max="5" width="12.85546875" style="1"/>
    <col min="6" max="16384" width="11.85546875" style="1"/>
  </cols>
  <sheetData>
    <row r="1" spans="1:6" ht="18.75">
      <c r="A1" s="73" t="s">
        <v>1399</v>
      </c>
      <c r="B1" s="74"/>
      <c r="C1" s="74"/>
      <c r="D1" s="74"/>
      <c r="E1" s="74"/>
      <c r="F1" s="74"/>
    </row>
    <row r="2" spans="1:6" ht="32.25" customHeight="1">
      <c r="A2" s="75" t="s">
        <v>1</v>
      </c>
      <c r="B2" s="76"/>
      <c r="C2" s="76"/>
      <c r="D2" s="76"/>
      <c r="E2" s="76"/>
      <c r="F2" s="76"/>
    </row>
    <row r="3" spans="1:6" ht="36" customHeight="1">
      <c r="A3" s="77" t="s">
        <v>1400</v>
      </c>
      <c r="B3" s="77" t="s">
        <v>1401</v>
      </c>
      <c r="C3" s="77" t="s">
        <v>1402</v>
      </c>
      <c r="D3" s="77"/>
      <c r="E3" s="77"/>
      <c r="F3" s="77"/>
    </row>
    <row r="4" spans="1:6" ht="36">
      <c r="A4" s="78"/>
      <c r="B4" s="78"/>
      <c r="C4" s="3" t="s">
        <v>1403</v>
      </c>
      <c r="D4" s="3" t="s">
        <v>1404</v>
      </c>
      <c r="E4" s="3" t="s">
        <v>1405</v>
      </c>
      <c r="F4" s="3" t="s">
        <v>1406</v>
      </c>
    </row>
    <row r="5" spans="1:6" ht="40.5" customHeight="1">
      <c r="A5" s="4" t="s">
        <v>1407</v>
      </c>
      <c r="B5" s="4" t="s">
        <v>1363</v>
      </c>
      <c r="C5" s="5">
        <v>145893.20000000001</v>
      </c>
      <c r="D5" s="5">
        <v>176340.46</v>
      </c>
      <c r="E5" s="5">
        <v>186450</v>
      </c>
      <c r="F5" s="5">
        <v>94.58</v>
      </c>
    </row>
  </sheetData>
  <mergeCells count="5">
    <mergeCell ref="A1:F1"/>
    <mergeCell ref="A2:F2"/>
    <mergeCell ref="C3:F3"/>
    <mergeCell ref="A3:A4"/>
    <mergeCell ref="B3:B4"/>
  </mergeCells>
  <phoneticPr fontId="17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一般公共预算收入表</vt:lpstr>
      <vt:lpstr>一般公共预算支出表</vt:lpstr>
      <vt:lpstr>一般公共预算本级支出表</vt:lpstr>
      <vt:lpstr>一般公共预算本级基本支出表</vt:lpstr>
      <vt:lpstr>一般公共决算税收返还和转移支付表</vt:lpstr>
      <vt:lpstr>专项转移支付支出表</vt:lpstr>
      <vt:lpstr>专项转移支付-分地区</vt:lpstr>
      <vt:lpstr>专项转移支付-分项目</vt:lpstr>
      <vt:lpstr>政府一般债务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0001</cp:lastModifiedBy>
  <cp:lastPrinted>2021-09-22T09:11:00Z</cp:lastPrinted>
  <dcterms:created xsi:type="dcterms:W3CDTF">2018-06-16T02:23:00Z</dcterms:created>
  <dcterms:modified xsi:type="dcterms:W3CDTF">2021-11-10T08:12:13Z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2052-10.1.0.7566</vt:lpwstr>
  </property>
  <property fmtid="{D5CDD505-2E9C-101B-9397-08002B2CF9AE}" pid="3" name="KSORubyTemplateID" linkTarget="0">
    <vt:lpwstr>14</vt:lpwstr>
  </property>
  <property fmtid="{D5CDD505-2E9C-101B-9397-08002B2CF9AE}" pid="4" name="ICV">
    <vt:lpwstr>96929D792428446F9CD1085BCF88BD66</vt:lpwstr>
  </property>
  <property fmtid="{D5CDD505-2E9C-101B-9397-08002B2CF9AE}" pid="5" name="KSOReadingLayout">
    <vt:bool>true</vt:bool>
  </property>
</Properties>
</file>