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75" windowHeight="9960" activeTab="2"/>
  </bookViews>
  <sheets>
    <sheet name="一般公共预算收入表" sheetId="1" r:id="rId1"/>
    <sheet name="一般公共预算支出表" sheetId="9" r:id="rId2"/>
    <sheet name="一般公共预算本级支出表" sheetId="11" r:id="rId3"/>
    <sheet name="一般公共预算本级基本支出表" sheetId="7" r:id="rId4"/>
    <sheet name="转移支付" sheetId="4" r:id="rId5"/>
    <sheet name="政府一般债务" sheetId="5" r:id="rId6"/>
  </sheets>
  <definedNames>
    <definedName name="_xlnm._FilterDatabase" localSheetId="2" hidden="1">一般公共预算本级支出表!$A$3:$D$1267</definedName>
    <definedName name="_xlnm._FilterDatabase" localSheetId="3" hidden="1">一般公共预算本级基本支出表!$A$3:$Z$30</definedName>
    <definedName name="_xlnm._FilterDatabase" localSheetId="1" hidden="1">一般公共预算支出表!$A$3:$D$1265</definedName>
    <definedName name="_xlnm.Print_Area" localSheetId="3">一般公共预算本级基本支出表!$A$3:$F$24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<sst xmlns="http://schemas.openxmlformats.org/spreadsheetml/2006/main" count="1199">
  <si>
    <t>2022年一般公共预算收入表</t>
  </si>
  <si>
    <t>单位：万元</t>
  </si>
  <si>
    <t>项目</t>
  </si>
  <si>
    <t>完成数</t>
  </si>
  <si>
    <t>预算数</t>
  </si>
  <si>
    <t>增长+-%</t>
  </si>
  <si>
    <t>一、税收收入</t>
  </si>
  <si>
    <t xml:space="preserve">    增值税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</si>
  <si>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</si>
  <si>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</si>
  <si>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</si>
  <si>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</si>
  <si>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</si>
  <si>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</si>
  <si>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</si>
  <si>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</si>
  <si>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</si>
  <si>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</si>
  <si>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</si>
  <si>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</si>
  <si>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</si>
  <si>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</si>
  <si>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</si>
  <si>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</si>
  <si>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</si>
  <si>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</si>
  <si>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</si>
  <si>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</si>
  <si>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</si>
  <si>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</si>
  <si>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</si>
  <si>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</si>
  <si>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 xml:space="preserve"> </t>
  </si>
  <si>
    <t>收入合计</t>
  </si>
  <si>
    <t>2022年一般公共预算支出表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</si>
  <si>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</si>
  <si>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</si>
  <si>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</si>
  <si>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</si>
  <si>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</si>
  <si>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</si>
  <si>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</si>
  <si>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</si>
  <si>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</si>
  <si>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</si>
  <si>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</si>
  <si>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</si>
  <si>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</si>
  <si>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</si>
  <si>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</si>
  <si>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</si>
  <si>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</si>
  <si>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</si>
  <si>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</si>
  <si>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</si>
  <si>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</si>
  <si>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</si>
  <si>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</si>
  <si>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</si>
  <si>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</si>
  <si>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</si>
  <si>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</si>
  <si>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</si>
  <si>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</si>
  <si>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</si>
  <si>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</si>
  <si>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</si>
  <si>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</si>
  <si>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</si>
  <si>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</si>
  <si>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</si>
  <si>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</si>
  <si>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</si>
  <si>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</si>
  <si>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</si>
  <si>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</si>
  <si>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</si>
  <si>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</si>
  <si>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</si>
  <si>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</si>
  <si>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</si>
  <si>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</si>
  <si>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</si>
  <si>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</si>
  <si>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</si>
  <si>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</si>
  <si>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</si>
  <si>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</si>
  <si>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</si>
  <si>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</si>
  <si>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</si>
  <si>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</si>
  <si>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</si>
  <si>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</si>
  <si>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</si>
  <si>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</si>
  <si>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</si>
  <si>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</si>
  <si>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</si>
  <si>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</si>
  <si>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</si>
  <si>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</si>
  <si>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</si>
  <si>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</si>
  <si>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</si>
  <si>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</si>
  <si>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</si>
  <si>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</si>
  <si>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</si>
  <si>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</si>
  <si>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</si>
  <si>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</si>
  <si>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</si>
  <si>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</si>
  <si>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</si>
  <si>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</si>
  <si>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</si>
  <si>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</si>
  <si>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</si>
  <si>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</si>
  <si>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</si>
  <si>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</si>
  <si>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</si>
  <si>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</si>
  <si>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</si>
  <si>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</si>
  <si>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</si>
  <si>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</si>
  <si>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</si>
  <si>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</si>
  <si>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</si>
  <si>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</si>
  <si>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</si>
  <si>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</si>
  <si>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</si>
  <si>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</si>
  <si>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</si>
  <si>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</si>
  <si>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</si>
  <si>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</si>
  <si>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</si>
  <si>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</si>
  <si>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</si>
  <si>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</si>
  <si>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</si>
  <si>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</si>
  <si>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</si>
  <si>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</si>
  <si>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</si>
  <si>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</si>
  <si>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</si>
  <si>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</si>
  <si>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</si>
  <si>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</si>
  <si>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</si>
  <si>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</si>
  <si>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</si>
  <si>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</si>
  <si>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</si>
  <si>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</si>
  <si>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</si>
  <si>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</si>
  <si>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</si>
  <si>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</si>
  <si>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</si>
  <si>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</si>
  <si>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对外宣传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</si>
  <si>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</si>
  <si>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</si>
  <si>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</si>
  <si>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</si>
  <si>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</si>
  <si>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</si>
  <si>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</si>
  <si>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</si>
  <si>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</si>
  <si>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</si>
  <si>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</si>
  <si>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</si>
  <si>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</si>
  <si>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>四、公共安全支出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</si>
  <si>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</si>
  <si>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</si>
  <si>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</si>
  <si>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</si>
  <si>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</si>
  <si>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</si>
  <si>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</si>
  <si>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</si>
  <si>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</si>
  <si>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</si>
  <si>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</si>
  <si>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</si>
  <si>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</si>
  <si>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</si>
  <si>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检查监督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</si>
  <si>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</si>
  <si>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</si>
  <si>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</si>
  <si>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</si>
  <si>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</si>
  <si>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</si>
  <si>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</si>
  <si>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</si>
  <si>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</si>
  <si>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</si>
  <si>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</si>
  <si>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</si>
  <si>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</si>
  <si>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法制建设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</si>
  <si>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</si>
  <si>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</si>
  <si>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</si>
  <si>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</si>
  <si>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</si>
  <si>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</si>
  <si>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</si>
  <si>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</si>
  <si>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</si>
  <si>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</si>
  <si>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</si>
  <si>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</si>
  <si>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</si>
  <si>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</si>
  <si>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</si>
  <si>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</si>
  <si>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</si>
  <si>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</si>
  <si>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</si>
  <si>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</si>
  <si>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</si>
  <si>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</si>
  <si>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</si>
  <si>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</si>
  <si>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</si>
  <si>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</si>
  <si>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</si>
  <si>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</si>
  <si>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</si>
  <si>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</si>
  <si>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</si>
  <si>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</si>
  <si>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</si>
  <si>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</si>
  <si>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</si>
  <si>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</si>
  <si>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</si>
  <si>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</si>
  <si>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</si>
  <si>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</si>
  <si>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</si>
  <si>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</si>
  <si>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</si>
  <si>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</si>
  <si>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</si>
  <si>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</si>
  <si>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</si>
  <si>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</si>
  <si>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</si>
  <si>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</si>
  <si>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</si>
  <si>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</si>
  <si>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</si>
  <si>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</si>
  <si>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</si>
  <si>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</si>
  <si>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</si>
  <si>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</si>
  <si>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</si>
  <si>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</si>
  <si>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</si>
  <si>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</si>
  <si>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</si>
  <si>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</si>
  <si>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</si>
  <si>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</si>
  <si>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</si>
  <si>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</si>
  <si>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</si>
  <si>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</si>
  <si>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</si>
  <si>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</si>
  <si>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</si>
  <si>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</si>
  <si>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</si>
  <si>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</si>
  <si>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</si>
  <si>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</si>
  <si>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</si>
  <si>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</si>
  <si>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</si>
  <si>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</si>
  <si>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</si>
  <si>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</si>
  <si>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</si>
  <si>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</si>
  <si>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</si>
  <si>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</si>
  <si>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</si>
  <si>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</si>
  <si>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</si>
  <si>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</si>
  <si>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</si>
  <si>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</si>
  <si>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</si>
  <si>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</si>
  <si>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</si>
  <si>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</si>
  <si>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</si>
  <si>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</si>
  <si>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</si>
  <si>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</si>
  <si>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</si>
  <si>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</si>
  <si>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</si>
  <si>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</si>
  <si>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</si>
  <si>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</si>
  <si>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</si>
  <si>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</si>
  <si>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</si>
  <si>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</si>
  <si>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</si>
  <si>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</si>
  <si>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</si>
  <si>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</si>
  <si>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</si>
  <si>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</si>
  <si>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七、文化旅游体育与传媒支出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</si>
  <si>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</si>
  <si>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</si>
  <si>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</si>
  <si>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</si>
  <si>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</si>
  <si>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</si>
  <si>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</si>
  <si>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</si>
  <si>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</si>
  <si>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</si>
  <si>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</si>
  <si>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</si>
  <si>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</si>
  <si>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</si>
  <si>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</si>
  <si>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</si>
  <si>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</si>
  <si>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</si>
  <si>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</si>
  <si>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</si>
  <si>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</si>
  <si>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</si>
  <si>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</si>
  <si>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</si>
  <si>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</si>
  <si>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</si>
  <si>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</si>
  <si>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</si>
  <si>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</si>
  <si>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</si>
  <si>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</si>
  <si>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</si>
  <si>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</si>
  <si>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</si>
  <si>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</si>
  <si>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</si>
  <si>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</si>
  <si>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</si>
  <si>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</si>
  <si>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</si>
  <si>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</si>
  <si>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</si>
  <si>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</si>
  <si>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</si>
  <si>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</si>
  <si>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</si>
  <si>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</si>
  <si>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</si>
  <si>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</si>
  <si>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</si>
  <si>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</si>
  <si>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</si>
  <si>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</si>
  <si>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</si>
  <si>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</si>
  <si>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</si>
  <si>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</si>
  <si>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</si>
  <si>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</si>
  <si>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</si>
  <si>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</si>
  <si>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</si>
  <si>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</si>
  <si>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</si>
  <si>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</si>
  <si>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</si>
  <si>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</si>
  <si>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</si>
  <si>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</si>
  <si>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</si>
  <si>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</si>
  <si>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</si>
  <si>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</si>
  <si>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</si>
  <si>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</si>
  <si>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</si>
  <si>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</si>
  <si>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</si>
  <si>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</si>
  <si>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</si>
  <si>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</si>
  <si>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</si>
  <si>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</si>
  <si>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</si>
  <si>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</si>
  <si>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</si>
  <si>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</si>
  <si>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</si>
  <si>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</si>
  <si>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</si>
  <si>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</si>
  <si>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</si>
  <si>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</si>
  <si>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</si>
  <si>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</si>
  <si>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</si>
  <si>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</si>
  <si>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</si>
  <si>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</si>
  <si>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</si>
  <si>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</si>
  <si>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</si>
  <si>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</si>
  <si>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</si>
  <si>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</si>
  <si>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</si>
  <si>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</si>
  <si>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</si>
  <si>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</si>
  <si>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</si>
  <si>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</si>
  <si>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</si>
  <si>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</si>
  <si>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</si>
  <si>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</si>
  <si>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</si>
  <si>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</si>
  <si>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</si>
  <si>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</si>
  <si>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</si>
  <si>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</si>
  <si>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</si>
  <si>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</si>
  <si>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</si>
  <si>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</si>
  <si>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</si>
  <si>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</si>
  <si>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</si>
  <si>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</si>
  <si>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</si>
  <si>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</si>
  <si>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</si>
  <si>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</si>
  <si>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</si>
  <si>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</si>
  <si>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</si>
  <si>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</si>
  <si>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</si>
  <si>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</si>
  <si>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</si>
  <si>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</si>
  <si>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</si>
  <si>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部队供应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</si>
  <si>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</si>
  <si>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</si>
  <si>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</si>
  <si>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</si>
  <si>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</si>
  <si>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>九、卫生健康支出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</si>
  <si>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</si>
  <si>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</si>
  <si>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</si>
  <si>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</si>
  <si>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</si>
  <si>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</si>
  <si>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</si>
  <si>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</si>
  <si>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</si>
  <si>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</si>
  <si>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</si>
  <si>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</si>
  <si>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</si>
  <si>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</si>
  <si>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</si>
  <si>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</si>
  <si>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</si>
  <si>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</si>
  <si>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</si>
  <si>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</si>
  <si>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</si>
  <si>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</si>
  <si>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</si>
  <si>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</si>
  <si>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</si>
  <si>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</si>
  <si>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</si>
  <si>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</si>
  <si>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</si>
  <si>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</si>
  <si>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</si>
  <si>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</si>
  <si>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</si>
  <si>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</si>
  <si>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</si>
  <si>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</si>
  <si>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</si>
  <si>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</si>
  <si>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</si>
  <si>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</si>
  <si>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</si>
  <si>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</si>
  <si>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</si>
  <si>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</si>
  <si>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</si>
  <si>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</si>
  <si>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</si>
  <si>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</si>
  <si>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</si>
  <si>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</si>
  <si>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</si>
  <si>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</si>
  <si>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</si>
  <si>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</si>
  <si>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</si>
  <si>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</si>
  <si>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</si>
  <si>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</si>
  <si>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</si>
  <si>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</si>
  <si>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其他卫生健康支出</t>
  </si>
  <si>
    <t>十、节能环保支出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</si>
  <si>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</si>
  <si>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</si>
  <si>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</si>
  <si>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</si>
  <si>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</si>
  <si>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</si>
  <si>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</si>
  <si>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</si>
  <si>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</si>
  <si>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</si>
  <si>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</si>
  <si>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</si>
  <si>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</si>
  <si>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</si>
  <si>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</si>
  <si>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</si>
  <si>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</si>
  <si>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</si>
  <si>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</si>
  <si>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</si>
  <si>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</si>
  <si>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</si>
  <si>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</si>
  <si>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</si>
  <si>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</si>
  <si>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</si>
  <si>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</si>
  <si>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</si>
  <si>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</si>
  <si>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</si>
  <si>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</si>
  <si>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</si>
  <si>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</si>
  <si>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</si>
  <si>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</si>
  <si>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</si>
  <si>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</si>
  <si>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</si>
  <si>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</si>
  <si>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</si>
  <si>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</si>
  <si>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</si>
  <si>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</si>
  <si>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</si>
  <si>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</si>
  <si>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</si>
  <si>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</si>
  <si>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</si>
  <si>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</si>
  <si>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</si>
  <si>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</si>
  <si>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</si>
  <si>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</si>
  <si>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</si>
  <si>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</si>
  <si>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</si>
  <si>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</si>
  <si>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</si>
  <si>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</si>
  <si>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</si>
  <si>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</si>
  <si>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</si>
  <si>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</si>
  <si>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</si>
  <si>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</si>
  <si>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</si>
  <si>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</si>
  <si>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</si>
  <si>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</si>
  <si>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</si>
  <si>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</si>
  <si>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</si>
  <si>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</si>
  <si>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</si>
  <si>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</si>
  <si>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</si>
  <si>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</si>
  <si>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</si>
  <si>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</si>
  <si>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建设市场管理与监督</t>
  </si>
  <si>
    <t xml:space="preserve">    其他城乡社区支出</t>
  </si>
  <si>
    <t>十二、农林水支出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</si>
  <si>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</si>
  <si>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</si>
  <si>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</si>
  <si>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</si>
  <si>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</si>
  <si>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</si>
  <si>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</si>
  <si>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</si>
  <si>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</si>
  <si>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</si>
  <si>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</si>
  <si>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</si>
  <si>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</si>
  <si>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</si>
  <si>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</si>
  <si>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</si>
  <si>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</si>
  <si>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</si>
  <si>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成品油价格改革对渔业的补贴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</si>
  <si>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</si>
  <si>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</si>
  <si>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</si>
  <si>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</si>
  <si>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</si>
  <si>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</si>
  <si>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</si>
  <si>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</si>
  <si>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</si>
  <si>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自然保护区等管理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</si>
  <si>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</si>
  <si>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</si>
  <si>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</si>
  <si>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</si>
  <si>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</si>
  <si>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</si>
  <si>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</si>
  <si>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</si>
  <si>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</si>
  <si>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成品油价格改革对林业的补贴</t>
  </si>
  <si>
    <t xml:space="preserve">      林业草原防灾减灾</t>
  </si>
  <si>
    <t xml:space="preserve">      国家公园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</si>
  <si>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</si>
  <si>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</si>
  <si>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</si>
  <si>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</si>
  <si>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</si>
  <si>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</si>
  <si>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</si>
  <si>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</si>
  <si>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</si>
  <si>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</si>
  <si>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</si>
  <si>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</si>
  <si>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</si>
  <si>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</si>
  <si>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</si>
  <si>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</si>
  <si>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</si>
  <si>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</si>
  <si>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</si>
  <si>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</si>
  <si>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</si>
  <si>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</si>
  <si>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</si>
  <si>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</si>
  <si>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</si>
  <si>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</si>
  <si>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</si>
  <si>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</si>
  <si>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</si>
  <si>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</si>
  <si>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</si>
  <si>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 “三西”农业建设专项补助</t>
  </si>
  <si>
    <t xml:space="preserve">      扶贫事业机构</t>
  </si>
  <si>
    <t xml:space="preserve">      其他扶贫支出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</si>
  <si>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</si>
  <si>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</si>
  <si>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</si>
  <si>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</si>
  <si>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</si>
  <si>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</si>
  <si>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</si>
  <si>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</si>
  <si>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</si>
  <si>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涉农贷款增量奖励</t>
  </si>
  <si>
    <t xml:space="preserve">      农业保险保费补贴</t>
  </si>
  <si>
    <t xml:space="preserve">      创业担保贷款贴息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</si>
  <si>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</si>
  <si>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</si>
  <si>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</si>
  <si>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</si>
  <si>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</si>
  <si>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</si>
  <si>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</si>
  <si>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</si>
  <si>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>十三、交通运输支出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</si>
  <si>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</si>
  <si>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</si>
  <si>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</si>
  <si>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</si>
  <si>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</si>
  <si>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</si>
  <si>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</si>
  <si>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</si>
  <si>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</si>
  <si>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</si>
  <si>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</si>
  <si>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</si>
  <si>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</si>
  <si>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</si>
  <si>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</si>
  <si>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</si>
  <si>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</si>
  <si>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</si>
  <si>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取消政府还贷二级公路收费专项支出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</si>
  <si>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</si>
  <si>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</si>
  <si>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</si>
  <si>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</si>
  <si>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</si>
  <si>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</si>
  <si>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</si>
  <si>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</si>
  <si>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</si>
  <si>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</si>
  <si>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</si>
  <si>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</si>
  <si>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</si>
  <si>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</si>
  <si>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</si>
  <si>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成品油价格改革对交通运输的补贴</t>
  </si>
  <si>
    <t xml:space="preserve">      对城市公交的补贴</t>
  </si>
  <si>
    <t xml:space="preserve">      对农村道路客运的补贴</t>
  </si>
  <si>
    <t xml:space="preserve">      对出租车的补贴</t>
  </si>
  <si>
    <t xml:space="preserve">      成品油价格改革补贴其他支出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</si>
  <si>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</si>
  <si>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</si>
  <si>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</si>
  <si>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</si>
  <si>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</si>
  <si>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</si>
  <si>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</si>
  <si>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</si>
  <si>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</si>
  <si>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</si>
  <si>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</si>
  <si>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>十四、资源勘探工业信息等支出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</si>
  <si>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</si>
  <si>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</si>
  <si>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</si>
  <si>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</si>
  <si>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</si>
  <si>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</si>
  <si>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</si>
  <si>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</si>
  <si>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</si>
  <si>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</si>
  <si>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</si>
  <si>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</si>
  <si>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</si>
  <si>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</si>
  <si>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</si>
  <si>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</si>
  <si>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</si>
  <si>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</si>
  <si>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</si>
  <si>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</si>
  <si>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</si>
  <si>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</si>
  <si>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</si>
  <si>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</si>
  <si>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</si>
  <si>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</si>
  <si>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</si>
  <si>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</si>
  <si>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</si>
  <si>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</si>
  <si>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</si>
  <si>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</si>
  <si>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</si>
  <si>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</si>
  <si>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</si>
  <si>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</si>
  <si>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</si>
  <si>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</si>
  <si>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</si>
  <si>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</si>
  <si>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</si>
  <si>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</si>
  <si>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</si>
  <si>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</si>
  <si>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>十五、商业服务业等支出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</si>
  <si>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</si>
  <si>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</si>
  <si>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</si>
  <si>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</si>
  <si>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</si>
  <si>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</si>
  <si>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</si>
  <si>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</si>
  <si>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</si>
  <si>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</si>
  <si>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</si>
  <si>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</si>
  <si>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>十六、金融支出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</si>
  <si>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</si>
  <si>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</si>
  <si>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</si>
  <si>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</si>
  <si>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</si>
  <si>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</si>
  <si>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</si>
  <si>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</si>
  <si>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</si>
  <si>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</si>
  <si>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</si>
  <si>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</si>
  <si>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</si>
  <si>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</si>
  <si>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</si>
  <si>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</si>
  <si>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</si>
  <si>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</si>
  <si>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</si>
  <si>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</si>
  <si>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</si>
  <si>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</si>
  <si>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</si>
  <si>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</si>
  <si>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</si>
  <si>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>十七、援助其他地区支出</t>
  </si>
  <si>
    <t xml:space="preserve">    一般公共服务</t>
  </si>
  <si>
    <t xml:space="preserve">    教育</t>
  </si>
  <si>
    <t xml:space="preserve">    文化体育与传媒</t>
  </si>
  <si>
    <t xml:space="preserve">    医疗卫生</t>
  </si>
  <si>
    <t xml:space="preserve">    节能环保</t>
  </si>
  <si>
    <t xml:space="preserve">    农业</t>
  </si>
  <si>
    <t xml:space="preserve">    交通运输</t>
  </si>
  <si>
    <t xml:space="preserve">    住房保障</t>
  </si>
  <si>
    <t xml:space="preserve">    其他支出</t>
  </si>
  <si>
    <t>十八、自然资源海洋气象等支出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</si>
  <si>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</si>
  <si>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</si>
  <si>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</si>
  <si>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</si>
  <si>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</si>
  <si>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</si>
  <si>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</si>
  <si>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</si>
  <si>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</si>
  <si>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</si>
  <si>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</si>
  <si>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地质勘查基金（周转金）支出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</si>
  <si>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</si>
  <si>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</si>
  <si>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</si>
  <si>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</si>
  <si>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</si>
  <si>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</si>
  <si>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</si>
  <si>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</si>
  <si>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</si>
  <si>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</si>
  <si>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</si>
  <si>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</si>
  <si>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</si>
  <si>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</si>
  <si>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</si>
  <si>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</si>
  <si>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</si>
  <si>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</si>
  <si>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</si>
  <si>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</si>
  <si>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</si>
  <si>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</si>
  <si>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</si>
  <si>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</si>
  <si>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>十九、住房保障支出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</si>
  <si>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</si>
  <si>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</si>
  <si>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</si>
  <si>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</si>
  <si>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</si>
  <si>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</si>
  <si>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</si>
  <si>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</si>
  <si>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</si>
  <si>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</si>
  <si>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</si>
  <si>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</si>
  <si>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</si>
  <si>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</si>
  <si>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</si>
  <si>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</si>
  <si>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</si>
  <si>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</si>
  <si>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</si>
  <si>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>二十、粮油物资储备支出</t>
  </si>
  <si>
    <t xml:space="preserve">    粮油物资事务</t>
  </si>
  <si>
    <t xml:space="preserve">      财务与审计支出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</si>
  <si>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</si>
  <si>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</si>
  <si>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</si>
  <si>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</si>
  <si>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</si>
  <si>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</si>
  <si>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</si>
  <si>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</si>
  <si>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</si>
  <si>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</si>
  <si>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</si>
  <si>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</si>
  <si>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</si>
  <si>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</si>
  <si>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</si>
  <si>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</si>
  <si>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</si>
  <si>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</si>
  <si>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</si>
  <si>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</si>
  <si>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</si>
  <si>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储备粮（油）库建设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</si>
  <si>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</si>
  <si>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</si>
  <si>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</si>
  <si>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</si>
  <si>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</si>
  <si>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</si>
  <si>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</si>
  <si>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</si>
  <si>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</si>
  <si>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</si>
  <si>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</si>
  <si>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</si>
  <si>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</si>
  <si>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</si>
  <si>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</si>
  <si>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>二十一、灾害防治及应急管理支出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</si>
  <si>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</si>
  <si>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</si>
  <si>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</si>
  <si>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</si>
  <si>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安全生产基础</t>
  </si>
  <si>
    <t xml:space="preserve">      应急救援</t>
  </si>
  <si>
    <t xml:space="preserve">      应急管理</t>
  </si>
  <si>
    <t xml:space="preserve">      其他应急管理支出</t>
  </si>
  <si>
    <t xml:space="preserve">    消防事务</t>
  </si>
  <si>
    <t xml:space="preserve">      消防应急救援</t>
  </si>
  <si>
    <t xml:space="preserve">      其他消防事务支出</t>
  </si>
  <si>
    <t xml:space="preserve">    森林消防事务</t>
  </si>
  <si>
    <t xml:space="preserve">      森林消防应急救援</t>
  </si>
  <si>
    <t xml:space="preserve">      其他森林消防事务支出</t>
  </si>
  <si>
    <t xml:space="preserve">    煤矿安全</t>
  </si>
  <si>
    <t xml:space="preserve">      煤矿安全监察事务</t>
  </si>
  <si>
    <t xml:space="preserve">      煤矿应急救援事务</t>
  </si>
  <si>
    <t xml:space="preserve">      其他煤矿安全支出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</si>
  <si>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</si>
  <si>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</si>
  <si>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</si>
  <si>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</si>
  <si>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</si>
  <si>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</si>
  <si>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</si>
  <si>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</si>
  <si>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</si>
  <si>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</si>
  <si>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</si>
  <si>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</si>
  <si>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</si>
  <si>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</si>
  <si>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</si>
  <si>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</si>
  <si>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</si>
  <si>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</si>
  <si>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</si>
  <si>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>二十二、预备费</t>
  </si>
  <si>
    <t>二十三、债务付息支出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</si>
  <si>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</si>
  <si>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</si>
  <si>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</si>
  <si>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</si>
  <si>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</si>
  <si>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>二十四、债务发行费用支出</t>
  </si>
  <si>
    <t xml:space="preserve">    地方政府一般债务发行费用支出</t>
  </si>
  <si>
    <t>二十五、其他支出</t>
  </si>
  <si>
    <t xml:space="preserve">    年初预留</t>
  </si>
  <si>
    <t>支出合计</t>
  </si>
  <si>
    <t>一般公共预算本级基本支出预算表</t>
  </si>
  <si>
    <t>经济科目编码</t>
  </si>
  <si>
    <t>经济科目名称</t>
  </si>
  <si>
    <t>合计</t>
  </si>
  <si>
    <t>201.一般公共服务</t>
  </si>
  <si>
    <t>204.公共安全</t>
  </si>
  <si>
    <t>205.教育</t>
  </si>
  <si>
    <t>206.科学技术</t>
  </si>
  <si>
    <t>207.文化旅游体育与传媒</t>
  </si>
  <si>
    <t>208.社会保障和就业</t>
  </si>
  <si>
    <t>210.卫生健康支出</t>
  </si>
  <si>
    <t>211.节能环保</t>
  </si>
  <si>
    <t>212.城乡社区支出</t>
  </si>
  <si>
    <t>213.农林水事务</t>
  </si>
  <si>
    <t>214.交通运输</t>
  </si>
  <si>
    <t>215.资源勘探信息等支出</t>
  </si>
  <si>
    <t>216.商业服务业等事务</t>
  </si>
  <si>
    <t>217.金融监管等事务支出</t>
  </si>
  <si>
    <t>219.援助其他地区支出</t>
  </si>
  <si>
    <t>220.国土资源气象等事务</t>
  </si>
  <si>
    <t xml:space="preserve">221.住房保障支出
</t>
  </si>
  <si>
    <t>222.粮油物资储备事务</t>
  </si>
  <si>
    <t>224.灾害防治及应急支出</t>
  </si>
  <si>
    <t>227.预备费</t>
  </si>
  <si>
    <t>229.其他支出</t>
  </si>
  <si>
    <t>231.债务还本支出</t>
  </si>
  <si>
    <t>232.债务付息支出</t>
  </si>
  <si>
    <t>501</t>
  </si>
  <si>
    <t>机关工资福利支出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</si>
  <si>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</si>
  <si>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</si>
  <si>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</si>
  <si>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</si>
  <si>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</si>
  <si>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</si>
  <si>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</si>
  <si>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</si>
  <si>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</si>
  <si>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>机关商品和服务支出</t>
  </si>
  <si>
    <t xml:space="preserve">  50201</t>
  </si>
  <si>
    <t xml:space="preserve">  办公经费</t>
  </si>
  <si>
    <t xml:space="preserve">  50202</t>
  </si>
  <si>
    <t xml:space="preserve">  会议费</t>
  </si>
  <si>
    <t xml:space="preserve">  50203</t>
  </si>
  <si>
    <t xml:space="preserve">  培训费</t>
  </si>
  <si>
    <t xml:space="preserve">  50204</t>
  </si>
  <si>
    <t xml:space="preserve">  专用材料购置费</t>
  </si>
  <si>
    <t xml:space="preserve">  50205</t>
  </si>
  <si>
    <t xml:space="preserve">  委托业务费</t>
  </si>
  <si>
    <t xml:space="preserve">  50206</t>
  </si>
  <si>
    <t xml:space="preserve">  公务接待费</t>
  </si>
  <si>
    <t xml:space="preserve">  50208</t>
  </si>
  <si>
    <t xml:space="preserve">  公务用车运行维护费</t>
  </si>
  <si>
    <t xml:space="preserve">  50209</t>
  </si>
  <si>
    <t xml:space="preserve">  维修（护）费</t>
  </si>
  <si>
    <t xml:space="preserve">  50299</t>
  </si>
  <si>
    <t xml:space="preserve">  其他商品和服务支出</t>
  </si>
  <si>
    <t>503</t>
  </si>
  <si>
    <t>机关资本性支出（一）</t>
  </si>
  <si>
    <t xml:space="preserve">  50306</t>
  </si>
  <si>
    <t xml:space="preserve">  设备购置</t>
  </si>
  <si>
    <t>505</t>
  </si>
  <si>
    <t>对事业单位经常性补助</t>
  </si>
  <si>
    <t xml:space="preserve">  50501</t>
  </si>
  <si>
    <t xml:space="preserve">  工资福利支出</t>
  </si>
  <si>
    <t xml:space="preserve">  50502</t>
  </si>
  <si>
    <t xml:space="preserve">  商品和服务支出</t>
  </si>
  <si>
    <t>506</t>
  </si>
  <si>
    <t>对事业单位资本性补助</t>
  </si>
  <si>
    <t xml:space="preserve">  50601</t>
  </si>
  <si>
    <t xml:space="preserve">  资本性支出（一）</t>
  </si>
  <si>
    <t>509</t>
  </si>
  <si>
    <t>对个人和家庭的补助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</si>
  <si>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</si>
  <si>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</si>
  <si>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</si>
  <si>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</si>
  <si>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</si>
  <si>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</si>
  <si>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2022年一般公共预算税收返还和转移支付表</t>
  </si>
  <si>
    <r>
      <rPr>
        <b/>
        <sz val="12"/>
        <rFont val="宋体"/>
        <charset val="134"/>
      </rPr>
      <t>收</t>
    </r>
    <r>
      <rPr>
        <b/>
        <sz val="14"/>
        <rFont val="宋体"/>
        <charset val="134"/>
      </rPr>
      <t>入</t>
    </r>
  </si>
  <si>
    <t>一般公共预算收入</t>
  </si>
  <si>
    <t>上级补助收入</t>
  </si>
  <si>
    <t xml:space="preserve">  返还性收入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</si>
  <si>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</si>
  <si>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</si>
  <si>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</si>
  <si>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</si>
  <si>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</si>
  <si>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</si>
  <si>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一般性转移支付收入</t>
  </si>
  <si>
    <t xml:space="preserve">    体制补助收入</t>
  </si>
  <si>
    <t xml:space="preserve">    均衡性转移支付收入</t>
  </si>
  <si>
    <t xml:space="preserve">    县级基本财力保障机制奖补资金收入</t>
  </si>
  <si>
    <t xml:space="preserve">    结算补助收入</t>
  </si>
  <si>
    <t xml:space="preserve">    资源枯竭型城市转移支付补助收入</t>
  </si>
  <si>
    <t xml:space="preserve">    企业事业单位划转补助收入</t>
  </si>
  <si>
    <t xml:space="preserve">    成品油税费改革转移支付补助收入</t>
  </si>
  <si>
    <t xml:space="preserve">    基层公检法司转移支付收入</t>
  </si>
  <si>
    <t xml:space="preserve">    城乡义务教育转移支付收入</t>
  </si>
  <si>
    <t xml:space="preserve">    基本养老金转移支付收入</t>
  </si>
  <si>
    <t xml:space="preserve">    城乡居民基本医疗保险转移支付收入</t>
  </si>
  <si>
    <t xml:space="preserve">    农村综合改革转移支付收入</t>
  </si>
  <si>
    <t xml:space="preserve">    产粮(油)大县奖励资金收入</t>
  </si>
  <si>
    <t xml:space="preserve">    重点生态功能区转移支付收入</t>
  </si>
  <si>
    <t xml:space="preserve">    固定数额补助收入</t>
  </si>
  <si>
    <t xml:space="preserve">    革命老区转移支付收入</t>
  </si>
  <si>
    <t xml:space="preserve">    民族地区转移支付收入</t>
  </si>
  <si>
    <t xml:space="preserve">    边境地区转移支付收入</t>
  </si>
  <si>
    <t xml:space="preserve">    贫困地区转移支付收入</t>
  </si>
  <si>
    <t xml:space="preserve">    一般公共服务共同财政事权转移支付收入  </t>
  </si>
  <si>
    <t xml:space="preserve">    外交共同财政事权转移支付收入  </t>
  </si>
  <si>
    <t xml:space="preserve">    国防共同财政事权转移支付收入  </t>
  </si>
  <si>
    <t xml:space="preserve">    公共安全共同财政事权转移支付收入  </t>
  </si>
  <si>
    <t xml:space="preserve">    教育共同财政事权转移支付收入  </t>
  </si>
  <si>
    <t xml:space="preserve">    科学技术共同财政事权转移支付收入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</si>
  <si>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</si>
  <si>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</si>
  <si>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卫生健康共同财政事权转移支付收入  </t>
  </si>
  <si>
    <t xml:space="preserve">    节能环保共同财政事权转移支付收入  </t>
  </si>
  <si>
    <t xml:space="preserve">    城乡社区共同财政事权转移支付收入  </t>
  </si>
  <si>
    <t xml:space="preserve">    农林水共同财政事权转移支付收入  </t>
  </si>
  <si>
    <t xml:space="preserve">    交通运输共同财政事权转移支付收入  </t>
  </si>
  <si>
    <t xml:space="preserve">    资源勘探信息等共同财政事权转移支付收入  </t>
  </si>
  <si>
    <t xml:space="preserve">    商业服务业等共同财政事权转移支付收入  </t>
  </si>
  <si>
    <t xml:space="preserve">    金融共同财政事权转移支付收入  </t>
  </si>
  <si>
    <t xml:space="preserve">    自然资源海洋气象等共同财政事权转移支付收入  </t>
  </si>
  <si>
    <t xml:space="preserve">    住房保障共同财政事权转移支付收入  </t>
  </si>
  <si>
    <t xml:space="preserve">    粮油物资储备共同财政事权转移支付收入  </t>
  </si>
  <si>
    <t xml:space="preserve">    其他共同财政事权转移支付收入  </t>
  </si>
  <si>
    <t xml:space="preserve">    其他一般性转移支付收入</t>
  </si>
  <si>
    <t xml:space="preserve">  专项转移支付收入</t>
  </si>
  <si>
    <t xml:space="preserve">    外交</t>
  </si>
  <si>
    <t xml:space="preserve">    国防</t>
  </si>
  <si>
    <t xml:space="preserve">    公共安全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</si>
  <si>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</si>
  <si>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</si>
  <si>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</si>
  <si>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</si>
  <si>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城乡社区</t>
  </si>
  <si>
    <t xml:space="preserve">    农林水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</si>
  <si>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</si>
  <si>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</si>
  <si>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</si>
  <si>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</si>
  <si>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粮油物资储备</t>
  </si>
  <si>
    <t xml:space="preserve">    灾害防治及应急管理</t>
  </si>
  <si>
    <t>下级上解收入</t>
  </si>
  <si>
    <t xml:space="preserve">  体制上解收入</t>
  </si>
  <si>
    <t xml:space="preserve">  专项上解收入</t>
  </si>
  <si>
    <t>待偿债置换一般债券上年结余</t>
  </si>
  <si>
    <t>上年结余</t>
  </si>
  <si>
    <t xml:space="preserve">调入资金   </t>
  </si>
  <si>
    <t xml:space="preserve">  从政府性基金预算调入</t>
  </si>
  <si>
    <t xml:space="preserve">  从国有资本经营预算调入</t>
  </si>
  <si>
    <t xml:space="preserve">  从其他资金调入</t>
  </si>
  <si>
    <t>债务收入</t>
  </si>
  <si>
    <t xml:space="preserve">  地方政府债务收入</t>
  </si>
  <si>
    <t xml:space="preserve">    一般债务收入</t>
  </si>
  <si>
    <t xml:space="preserve">      地方政府一般债券收入</t>
  </si>
  <si>
    <t xml:space="preserve">      地方政府向外国政府借款收入</t>
  </si>
  <si>
    <t xml:space="preserve">      地方政府向国际组织借款收入</t>
  </si>
  <si>
    <t xml:space="preserve">      地方政府其他一般债务收入</t>
  </si>
  <si>
    <t>债务转贷收入</t>
  </si>
  <si>
    <t xml:space="preserve">  地方政府一般债务转贷收入</t>
  </si>
  <si>
    <t xml:space="preserve">    地方政府一般债券转贷收入</t>
  </si>
  <si>
    <t xml:space="preserve">    地方政府向外国政府借款转贷收入</t>
  </si>
  <si>
    <t xml:space="preserve">    地方政府向国际组织借款转贷收入</t>
  </si>
  <si>
    <t xml:space="preserve">    地方政府其他一般债务转贷收入</t>
  </si>
  <si>
    <t>国债转贷收入</t>
  </si>
  <si>
    <t>国债转贷资金上年结余</t>
  </si>
  <si>
    <t>国债转贷转补助数</t>
  </si>
  <si>
    <t>动用预算稳定调节基金</t>
  </si>
  <si>
    <t>接受其他地区援助收入</t>
  </si>
  <si>
    <t xml:space="preserve">  接受其他省(自治区、直辖市、计划单列市)援助收入</t>
  </si>
  <si>
    <t xml:space="preserve">  接受省内其他地市(区)援助收入</t>
  </si>
  <si>
    <t xml:space="preserve">  接受市内其他县市(区)援助收入</t>
  </si>
  <si>
    <t>省补助计划单列市收入</t>
  </si>
  <si>
    <t>计划单列市上解省收入</t>
  </si>
  <si>
    <t>收  入  总  计</t>
  </si>
  <si>
    <t>崇阳县2021年一般债务限额和余额情况表</t>
  </si>
  <si>
    <t xml:space="preserve">地区编码
</t>
  </si>
  <si>
    <t xml:space="preserve">地区名称
</t>
  </si>
  <si>
    <t xml:space="preserve">一般债务			
</t>
  </si>
  <si>
    <t xml:space="preserve">年初债务余额
</t>
  </si>
  <si>
    <t xml:space="preserve">期末债务余额
</t>
  </si>
  <si>
    <t xml:space="preserve">年度限额
</t>
  </si>
  <si>
    <t xml:space="preserve">限额使用比例%
</t>
  </si>
  <si>
    <t>421223</t>
  </si>
  <si>
    <t>崇阳县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</si>
</sst>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_ ;\-#,##0.00;;"/>
    <numFmt numFmtId="177" formatCode="0.0_ "/>
    <numFmt numFmtId="178" formatCode="0_ "/>
    <numFmt numFmtId="179" formatCode="0.00_ "/>
  </numFmts>
  <fonts count="36">
    <font>
      <sz val="10"/>
      <color theme="1"/>
      <name val="仿宋"/>
      <charset val="134"/>
    </font>
    <font>
      <b/>
      <sz val="14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sz val="10"/>
      <name val="仿宋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5" borderId="12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8" borderId="14" applyNumberFormat="0" applyFon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0" fillId="15" borderId="15" applyNumberFormat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32" fillId="23" borderId="16" applyNumberFormat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Border="1" applyAlignment="1"/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horizontal="right"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left" vertical="center"/>
    </xf>
    <xf numFmtId="176" fontId="2" fillId="2" borderId="4" xfId="0" applyNumberFormat="1" applyFont="1" applyFill="1" applyBorder="1" applyAlignment="1" applyProtection="1">
      <alignment horizontal="right" vertical="center"/>
    </xf>
    <xf numFmtId="10" fontId="2" fillId="2" borderId="4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vertical="center"/>
    </xf>
    <xf numFmtId="0" fontId="10" fillId="0" borderId="4" xfId="0" applyFont="1" applyFill="1" applyBorder="1" applyAlignment="1">
      <alignment horizontal="right" vertical="center"/>
    </xf>
    <xf numFmtId="3" fontId="11" fillId="0" borderId="4" xfId="0" applyNumberFormat="1" applyFont="1" applyFill="1" applyBorder="1" applyAlignment="1" applyProtection="1">
      <alignment horizontal="right" vertical="center"/>
    </xf>
    <xf numFmtId="0" fontId="11" fillId="0" borderId="4" xfId="0" applyNumberFormat="1" applyFont="1" applyFill="1" applyBorder="1" applyAlignment="1" applyProtection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 applyAlignment="1" applyProtection="1">
      <alignment vertical="center"/>
      <protection locked="0"/>
    </xf>
    <xf numFmtId="1" fontId="10" fillId="0" borderId="4" xfId="0" applyNumberFormat="1" applyFont="1" applyFill="1" applyBorder="1" applyAlignment="1" applyProtection="1">
      <alignment horizontal="right" vertical="center"/>
      <protection locked="0"/>
    </xf>
    <xf numFmtId="3" fontId="10" fillId="0" borderId="4" xfId="0" applyNumberFormat="1" applyFont="1" applyFill="1" applyBorder="1" applyAlignment="1" applyProtection="1">
      <alignment horizontal="right" vertical="center"/>
    </xf>
    <xf numFmtId="0" fontId="12" fillId="0" borderId="4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vertical="center"/>
    </xf>
    <xf numFmtId="0" fontId="0" fillId="0" borderId="0" xfId="0" applyAlignment="1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Fill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79" fontId="0" fillId="0" borderId="4" xfId="0" applyNumberFormat="1" applyFill="1" applyBorder="1" applyAlignment="1">
      <alignment horizontal="center" vertical="center" wrapText="1"/>
    </xf>
    <xf numFmtId="179" fontId="0" fillId="0" borderId="4" xfId="0" applyNumberFormat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3" fillId="0" borderId="4" xfId="0" applyFont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178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>
      <alignment horizontal="center" vertical="center"/>
    </xf>
    <xf numFmtId="178" fontId="9" fillId="0" borderId="4" xfId="0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vertical="center"/>
    </xf>
    <xf numFmtId="3" fontId="11" fillId="0" borderId="4" xfId="0" applyNumberFormat="1" applyFont="1" applyFill="1" applyBorder="1" applyAlignment="1" applyProtection="1">
      <alignment horizontal="center" vertical="center"/>
    </xf>
    <xf numFmtId="178" fontId="10" fillId="0" borderId="4" xfId="0" applyNumberFormat="1" applyFont="1" applyFill="1" applyBorder="1" applyAlignment="1">
      <alignment horizontal="center" vertical="center"/>
    </xf>
    <xf numFmtId="178" fontId="14" fillId="3" borderId="4" xfId="0" applyNumberFormat="1" applyFont="1" applyFill="1" applyBorder="1" applyAlignment="1" applyProtection="1">
      <alignment horizontal="left" vertical="center"/>
      <protection locked="0"/>
    </xf>
    <xf numFmtId="0" fontId="11" fillId="0" borderId="4" xfId="0" applyNumberFormat="1" applyFont="1" applyFill="1" applyBorder="1" applyAlignment="1" applyProtection="1">
      <alignment horizontal="center" vertical="center"/>
    </xf>
    <xf numFmtId="177" fontId="14" fillId="3" borderId="4" xfId="0" applyNumberFormat="1" applyFont="1" applyFill="1" applyBorder="1" applyAlignment="1" applyProtection="1">
      <alignment horizontal="left" vertical="center"/>
      <protection locked="0"/>
    </xf>
    <xf numFmtId="178" fontId="14" fillId="3" borderId="8" xfId="0" applyNumberFormat="1" applyFont="1" applyFill="1" applyBorder="1" applyAlignment="1" applyProtection="1">
      <alignment horizontal="left" vertical="center"/>
      <protection locked="0"/>
    </xf>
    <xf numFmtId="178" fontId="10" fillId="0" borderId="4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177" fontId="14" fillId="3" borderId="8" xfId="0" applyNumberFormat="1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178" fontId="14" fillId="4" borderId="4" xfId="0" applyNumberFormat="1" applyFont="1" applyFill="1" applyBorder="1" applyAlignment="1" applyProtection="1">
      <alignment horizontal="left" vertical="center"/>
      <protection locked="0"/>
    </xf>
    <xf numFmtId="177" fontId="14" fillId="4" borderId="4" xfId="0" applyNumberFormat="1" applyFont="1" applyFill="1" applyBorder="1" applyAlignment="1" applyProtection="1">
      <alignment horizontal="left" vertical="center"/>
      <protection locked="0"/>
    </xf>
    <xf numFmtId="0" fontId="14" fillId="4" borderId="4" xfId="0" applyFont="1" applyFill="1" applyBorder="1" applyAlignment="1">
      <alignment vertical="center"/>
    </xf>
    <xf numFmtId="0" fontId="14" fillId="3" borderId="4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vertical="center"/>
    </xf>
    <xf numFmtId="3" fontId="13" fillId="0" borderId="4" xfId="0" applyNumberFormat="1" applyFont="1" applyFill="1" applyBorder="1" applyAlignment="1" applyProtection="1">
      <alignment horizontal="center" vertical="center"/>
    </xf>
    <xf numFmtId="0" fontId="14" fillId="4" borderId="5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15" fillId="3" borderId="4" xfId="0" applyFont="1" applyFill="1" applyBorder="1" applyAlignment="1">
      <alignment horizontal="distributed" vertical="center"/>
    </xf>
    <xf numFmtId="0" fontId="7" fillId="0" borderId="0" xfId="0" applyFont="1" applyFill="1" applyAlignment="1">
      <alignment horizontal="right" vertical="center"/>
    </xf>
    <xf numFmtId="0" fontId="12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00"/>
      <color rgb="00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workbookViewId="0">
      <selection activeCell="F12" sqref="F12"/>
    </sheetView>
  </sheetViews>
  <sheetFormatPr defaultColWidth="10.8571428571429" defaultRowHeight="12" outlineLevelCol="3"/>
  <cols>
    <col min="1" max="1" width="40.4285714285714" style="17" customWidth="1"/>
    <col min="2" max="2" width="16" style="17" customWidth="1"/>
    <col min="3" max="3" width="12.7142857142857" style="17" customWidth="1"/>
    <col min="4" max="4" width="13.2857142857143" style="17" customWidth="1"/>
    <col min="5" max="16384" width="10.8571428571429" style="17"/>
  </cols>
  <sheetData>
    <row r="1" s="15" customFormat="1" ht="20.25" spans="1:4">
      <c r="A1" s="18" t="s">
        <v>0</v>
      </c>
      <c r="B1" s="18"/>
      <c r="C1" s="18"/>
      <c r="D1" s="18"/>
    </row>
    <row r="2" ht="20.25" customHeight="1" spans="1:4">
      <c r="A2" s="15"/>
      <c r="B2" s="15"/>
      <c r="D2" s="72" t="s">
        <v>1</v>
      </c>
    </row>
    <row r="3" ht="31.5" customHeight="1" spans="1:4">
      <c r="A3" s="23" t="s">
        <v>2</v>
      </c>
      <c r="B3" s="23" t="s">
        <v>3</v>
      </c>
      <c r="C3" s="23" t="s">
        <v>4</v>
      </c>
      <c r="D3" s="23" t="s">
        <v>5</v>
      </c>
    </row>
    <row r="4" ht="20.1" customHeight="1" spans="1:4">
      <c r="A4" s="28" t="s">
        <v>6</v>
      </c>
      <c r="B4" s="28">
        <f>SUM(B5:B20)</f>
        <v>56000</v>
      </c>
      <c r="C4" s="28">
        <f>SUM(C5:C20)</f>
        <v>63360</v>
      </c>
      <c r="D4" s="28">
        <v>10</v>
      </c>
    </row>
    <row r="5" ht="20.1" customHeight="1" spans="1:4">
      <c r="A5" s="28" t="s">
        <v>7</v>
      </c>
      <c r="B5" s="28">
        <v>23849</v>
      </c>
      <c r="C5" s="28">
        <v>26983</v>
      </c>
      <c r="D5" s="28"/>
    </row>
    <row r="6" ht="20.1" customHeight="1" spans="1:4">
      <c r="A6" s="28" t="s">
        <v>8</v>
      </c>
      <c r="B6" s="28">
        <v>7015</v>
      </c>
      <c r="C6" s="28">
        <v>7937</v>
      </c>
      <c r="D6" s="28"/>
    </row>
    <row r="7" ht="20.1" customHeight="1" spans="1:4">
      <c r="A7" s="28" t="s">
        <v>9</v>
      </c>
      <c r="B7" s="28"/>
      <c r="C7" s="28"/>
      <c r="D7" s="28"/>
    </row>
    <row r="8" ht="20.1" customHeight="1" spans="1:4">
      <c r="A8" s="28" t="s">
        <v>10</v>
      </c>
      <c r="B8" s="28">
        <v>2064</v>
      </c>
      <c r="C8" s="28">
        <v>2335</v>
      </c>
      <c r="D8" s="28"/>
    </row>
    <row r="9" ht="20.1" customHeight="1" spans="1:4">
      <c r="A9" s="28" t="s">
        <v>11</v>
      </c>
      <c r="B9" s="28">
        <v>1389</v>
      </c>
      <c r="C9" s="28">
        <v>1572</v>
      </c>
      <c r="D9" s="28"/>
    </row>
    <row r="10" ht="20.1" customHeight="1" spans="1:4">
      <c r="A10" s="28" t="s">
        <v>12</v>
      </c>
      <c r="B10" s="28">
        <v>2461</v>
      </c>
      <c r="C10" s="28">
        <v>2784</v>
      </c>
      <c r="D10" s="28"/>
    </row>
    <row r="11" ht="20.1" customHeight="1" spans="1:4">
      <c r="A11" s="28" t="s">
        <v>13</v>
      </c>
      <c r="B11" s="28">
        <v>1351</v>
      </c>
      <c r="C11" s="28">
        <v>1529</v>
      </c>
      <c r="D11" s="28"/>
    </row>
    <row r="12" ht="20.1" customHeight="1" spans="1:4">
      <c r="A12" s="28" t="s">
        <v>14</v>
      </c>
      <c r="B12" s="28">
        <v>540</v>
      </c>
      <c r="C12" s="28">
        <v>611</v>
      </c>
      <c r="D12" s="28"/>
    </row>
    <row r="13" ht="20.1" customHeight="1" spans="1:4">
      <c r="A13" s="28" t="s">
        <v>15</v>
      </c>
      <c r="B13" s="28">
        <v>1756</v>
      </c>
      <c r="C13" s="28">
        <v>1987</v>
      </c>
      <c r="D13" s="28"/>
    </row>
    <row r="14" ht="20.1" customHeight="1" spans="1:4">
      <c r="A14" s="28" t="s">
        <v>16</v>
      </c>
      <c r="B14" s="28">
        <v>8648</v>
      </c>
      <c r="C14" s="28">
        <v>9785</v>
      </c>
      <c r="D14" s="28"/>
    </row>
    <row r="15" ht="20.1" customHeight="1" spans="1:4">
      <c r="A15" s="28" t="s">
        <v>17</v>
      </c>
      <c r="B15" s="28">
        <v>813</v>
      </c>
      <c r="C15" s="28">
        <v>920</v>
      </c>
      <c r="D15" s="28"/>
    </row>
    <row r="16" ht="20.1" customHeight="1" spans="1:4">
      <c r="A16" s="28" t="s">
        <v>18</v>
      </c>
      <c r="B16" s="28">
        <v>74</v>
      </c>
      <c r="C16" s="28">
        <v>84</v>
      </c>
      <c r="D16" s="28"/>
    </row>
    <row r="17" ht="20.1" customHeight="1" spans="1:4">
      <c r="A17" s="28" t="s">
        <v>19</v>
      </c>
      <c r="B17" s="28">
        <v>5862</v>
      </c>
      <c r="C17" s="28">
        <v>6632</v>
      </c>
      <c r="D17" s="28"/>
    </row>
    <row r="18" ht="20.1" customHeight="1" spans="1:4">
      <c r="A18" s="28" t="s">
        <v>20</v>
      </c>
      <c r="B18" s="28">
        <v>0</v>
      </c>
      <c r="C18" s="28">
        <v>0</v>
      </c>
      <c r="D18" s="28"/>
    </row>
    <row r="19" ht="20.1" customHeight="1" spans="1:4">
      <c r="A19" s="28" t="s">
        <v>21</v>
      </c>
      <c r="B19" s="28">
        <v>178</v>
      </c>
      <c r="C19" s="28">
        <v>201</v>
      </c>
      <c r="D19" s="28"/>
    </row>
    <row r="20" ht="20.1" customHeight="1" spans="1:4">
      <c r="A20" s="28" t="s">
        <v>22</v>
      </c>
      <c r="B20" s="28">
        <v>0</v>
      </c>
      <c r="C20" s="28">
        <v>0</v>
      </c>
      <c r="D20" s="28"/>
    </row>
    <row r="21" ht="21" customHeight="1" spans="1:4">
      <c r="A21" s="28" t="s">
        <v>23</v>
      </c>
      <c r="B21" s="28">
        <f>SUM(B22:B29)</f>
        <v>24000</v>
      </c>
      <c r="C21" s="28">
        <f>SUM(C22:C29)</f>
        <v>24640</v>
      </c>
      <c r="D21" s="28"/>
    </row>
    <row r="22" ht="20.1" customHeight="1" spans="1:4">
      <c r="A22" s="28" t="s">
        <v>24</v>
      </c>
      <c r="B22" s="28">
        <v>2231</v>
      </c>
      <c r="C22" s="28">
        <v>2290</v>
      </c>
      <c r="D22" s="28"/>
    </row>
    <row r="23" ht="20.1" customHeight="1" spans="1:4">
      <c r="A23" s="28" t="s">
        <v>25</v>
      </c>
      <c r="B23" s="28">
        <v>1991</v>
      </c>
      <c r="C23" s="28">
        <v>2044</v>
      </c>
      <c r="D23" s="28"/>
    </row>
    <row r="24" ht="20.1" customHeight="1" spans="1:4">
      <c r="A24" s="28" t="s">
        <v>26</v>
      </c>
      <c r="B24" s="28">
        <v>6622</v>
      </c>
      <c r="C24" s="28">
        <v>6799</v>
      </c>
      <c r="D24" s="28"/>
    </row>
    <row r="25" ht="20.1" customHeight="1" spans="1:4">
      <c r="A25" s="28" t="s">
        <v>27</v>
      </c>
      <c r="B25" s="28">
        <v>0</v>
      </c>
      <c r="C25" s="28">
        <v>0</v>
      </c>
      <c r="D25" s="28"/>
    </row>
    <row r="26" ht="20.1" customHeight="1" spans="1:4">
      <c r="A26" s="28" t="s">
        <v>28</v>
      </c>
      <c r="B26" s="28">
        <v>4298</v>
      </c>
      <c r="C26" s="28">
        <v>4413</v>
      </c>
      <c r="D26" s="28"/>
    </row>
    <row r="27" ht="20.1" customHeight="1" spans="1:4">
      <c r="A27" s="28" t="s">
        <v>29</v>
      </c>
      <c r="B27" s="28">
        <v>0</v>
      </c>
      <c r="C27" s="28">
        <v>0</v>
      </c>
      <c r="D27" s="28"/>
    </row>
    <row r="28" s="16" customFormat="1" ht="20.1" customHeight="1" spans="1:4">
      <c r="A28" s="28" t="s">
        <v>30</v>
      </c>
      <c r="B28" s="28">
        <v>720</v>
      </c>
      <c r="C28" s="28">
        <v>739</v>
      </c>
      <c r="D28" s="28"/>
    </row>
    <row r="29" s="16" customFormat="1" ht="20.1" customHeight="1" spans="1:4">
      <c r="A29" s="28" t="s">
        <v>31</v>
      </c>
      <c r="B29" s="28">
        <v>8138</v>
      </c>
      <c r="C29" s="28">
        <v>8355</v>
      </c>
      <c r="D29" s="28"/>
    </row>
    <row r="30" ht="20.1" customHeight="1" spans="1:4">
      <c r="A30" s="28" t="s">
        <v>32</v>
      </c>
      <c r="B30" s="28"/>
      <c r="C30" s="28"/>
      <c r="D30" s="28"/>
    </row>
    <row r="31" ht="20.1" customHeight="1" spans="1:4">
      <c r="A31" s="73" t="s">
        <v>33</v>
      </c>
      <c r="B31" s="28">
        <f>B4+B21</f>
        <v>80000</v>
      </c>
      <c r="C31" s="28">
        <f>C4+C21</f>
        <v>88000</v>
      </c>
      <c r="D31" s="28"/>
    </row>
    <row r="32" ht="18.75" customHeight="1" spans="1:4">
      <c r="A32" s="74" t="s">
        <v>32</v>
      </c>
      <c r="B32" s="74"/>
      <c r="C32" s="74"/>
      <c r="D32" s="74"/>
    </row>
    <row r="33" ht="20.1" customHeight="1"/>
    <row r="34" ht="20.1" customHeight="1"/>
    <row r="35" ht="20.1" customHeight="1"/>
    <row r="36" ht="20.1" customHeight="1"/>
  </sheetData>
  <mergeCells count="2">
    <mergeCell ref="A1:D1"/>
    <mergeCell ref="A32:D3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67"/>
  <sheetViews>
    <sheetView workbookViewId="0">
      <pane xSplit="1" ySplit="3" topLeftCell="B349" activePane="bottomRight" state="frozen"/>
      <selection/>
      <selection pane="topRight"/>
      <selection pane="bottomLeft"/>
      <selection pane="bottomRight" activeCell="C357" sqref="C357"/>
    </sheetView>
  </sheetViews>
  <sheetFormatPr defaultColWidth="10.8571428571429" defaultRowHeight="12" outlineLevelCol="3"/>
  <cols>
    <col min="1" max="1" width="54.2857142857143" style="17" customWidth="1"/>
    <col min="2" max="2" width="13.8571428571429" style="45" customWidth="1"/>
    <col min="3" max="3" width="13.8571428571429" style="46" customWidth="1"/>
    <col min="4" max="4" width="12.1428571428571" style="45" customWidth="1"/>
    <col min="5" max="16365" width="10.8571428571429" style="17"/>
  </cols>
  <sheetData>
    <row r="1" s="15" customFormat="1" ht="20.25" spans="1:4">
      <c r="A1" s="18" t="s">
        <v>34</v>
      </c>
      <c r="B1" s="18"/>
      <c r="C1" s="47"/>
      <c r="D1" s="18"/>
    </row>
    <row r="2" s="17" customFormat="1" ht="20.25" customHeight="1" spans="2:4">
      <c r="B2" s="45"/>
      <c r="C2" s="46"/>
      <c r="D2" s="45" t="s">
        <v>1</v>
      </c>
    </row>
    <row r="3" s="17" customFormat="1" ht="36" customHeight="1" spans="1:4">
      <c r="A3" s="23" t="s">
        <v>2</v>
      </c>
      <c r="B3" s="48" t="s">
        <v>3</v>
      </c>
      <c r="C3" s="48" t="s">
        <v>4</v>
      </c>
      <c r="D3" s="23" t="s">
        <v>5</v>
      </c>
    </row>
    <row r="4" s="17" customFormat="1" ht="22.15" customHeight="1" spans="1:4">
      <c r="A4" s="49" t="s">
        <v>35</v>
      </c>
      <c r="B4" s="50">
        <f>SUM(B5+B17+B26+B37+B48+B59+B70+B78+B87+B100+B109+B120+B132+B139+B147+B153+B160+B167+B174+B181+B188+B196+B202+B208+B215+B230)</f>
        <v>43992</v>
      </c>
      <c r="C4" s="50">
        <f>SUM(C5+C17+C26+C37+C48+C59+C70+C78+C87+C100+C109+C120+C132+C139+C147+C153+C160+C167+C174+C181+C188+C196+C202+C208+C215+C230)</f>
        <v>38374</v>
      </c>
      <c r="D4" s="51"/>
    </row>
    <row r="5" s="17" customFormat="1" ht="22.15" customHeight="1" spans="1:4">
      <c r="A5" s="52" t="s">
        <v>36</v>
      </c>
      <c r="B5" s="50">
        <f>SUM(B6:B16)</f>
        <v>715</v>
      </c>
      <c r="C5" s="50">
        <f>SUM(C6:C16)</f>
        <v>715</v>
      </c>
      <c r="D5" s="56"/>
    </row>
    <row r="6" s="17" customFormat="1" ht="22.15" customHeight="1" spans="1:4">
      <c r="A6" s="52" t="s">
        <v>37</v>
      </c>
      <c r="B6" s="53">
        <v>434</v>
      </c>
      <c r="C6" s="53">
        <v>434</v>
      </c>
      <c r="D6" s="28"/>
    </row>
    <row r="7" s="17" customFormat="1" ht="22.15" customHeight="1" spans="1:4">
      <c r="A7" s="52" t="s">
        <v>38</v>
      </c>
      <c r="B7" s="53">
        <v>110</v>
      </c>
      <c r="C7" s="53">
        <v>110</v>
      </c>
      <c r="D7" s="28"/>
    </row>
    <row r="8" s="17" customFormat="1" ht="22.15" customHeight="1" spans="1:4">
      <c r="A8" s="54" t="s">
        <v>39</v>
      </c>
      <c r="B8" s="53">
        <v>0</v>
      </c>
      <c r="C8" s="53">
        <v>0</v>
      </c>
      <c r="D8" s="28"/>
    </row>
    <row r="9" s="17" customFormat="1" ht="22.15" customHeight="1" spans="1:4">
      <c r="A9" s="54" t="s">
        <v>40</v>
      </c>
      <c r="B9" s="53">
        <v>0</v>
      </c>
      <c r="C9" s="53">
        <v>0</v>
      </c>
      <c r="D9" s="28"/>
    </row>
    <row r="10" s="17" customFormat="1" ht="22.15" customHeight="1" spans="1:4">
      <c r="A10" s="54" t="s">
        <v>41</v>
      </c>
      <c r="B10" s="53">
        <v>0</v>
      </c>
      <c r="C10" s="53">
        <v>0</v>
      </c>
      <c r="D10" s="28"/>
    </row>
    <row r="11" s="17" customFormat="1" ht="22.15" customHeight="1" spans="1:4">
      <c r="A11" s="49" t="s">
        <v>42</v>
      </c>
      <c r="B11" s="53">
        <v>0</v>
      </c>
      <c r="C11" s="53">
        <v>0</v>
      </c>
      <c r="D11" s="28"/>
    </row>
    <row r="12" s="17" customFormat="1" ht="22.15" customHeight="1" spans="1:4">
      <c r="A12" s="49" t="s">
        <v>43</v>
      </c>
      <c r="B12" s="53">
        <v>0</v>
      </c>
      <c r="C12" s="53">
        <v>0</v>
      </c>
      <c r="D12" s="28"/>
    </row>
    <row r="13" s="17" customFormat="1" ht="22.15" customHeight="1" spans="1:4">
      <c r="A13" s="49" t="s">
        <v>44</v>
      </c>
      <c r="B13" s="53">
        <v>23</v>
      </c>
      <c r="C13" s="53">
        <v>23</v>
      </c>
      <c r="D13" s="28"/>
    </row>
    <row r="14" s="17" customFormat="1" ht="22.15" customHeight="1" spans="1:4">
      <c r="A14" s="49" t="s">
        <v>45</v>
      </c>
      <c r="B14" s="53">
        <v>0</v>
      </c>
      <c r="C14" s="53">
        <v>0</v>
      </c>
      <c r="D14" s="28"/>
    </row>
    <row r="15" s="17" customFormat="1" ht="22.15" customHeight="1" spans="1:4">
      <c r="A15" s="49" t="s">
        <v>46</v>
      </c>
      <c r="B15" s="53">
        <v>0</v>
      </c>
      <c r="C15" s="53">
        <v>0</v>
      </c>
      <c r="D15" s="28"/>
    </row>
    <row r="16" s="17" customFormat="1" ht="22.15" customHeight="1" spans="1:4">
      <c r="A16" s="49" t="s">
        <v>47</v>
      </c>
      <c r="B16" s="53">
        <v>148</v>
      </c>
      <c r="C16" s="53">
        <v>148</v>
      </c>
      <c r="D16" s="28"/>
    </row>
    <row r="17" s="17" customFormat="1" ht="22.15" customHeight="1" spans="1:4">
      <c r="A17" s="52" t="s">
        <v>48</v>
      </c>
      <c r="B17" s="50">
        <f>SUM(B18:B25)</f>
        <v>413</v>
      </c>
      <c r="C17" s="50">
        <f>SUM(C18:C25)</f>
        <v>459</v>
      </c>
      <c r="D17" s="56"/>
    </row>
    <row r="18" s="17" customFormat="1" ht="22.15" customHeight="1" spans="1:4">
      <c r="A18" s="52" t="s">
        <v>37</v>
      </c>
      <c r="B18" s="53">
        <v>413</v>
      </c>
      <c r="C18" s="53">
        <v>344</v>
      </c>
      <c r="D18" s="28"/>
    </row>
    <row r="19" s="17" customFormat="1" ht="22.15" customHeight="1" spans="1:4">
      <c r="A19" s="52" t="s">
        <v>38</v>
      </c>
      <c r="B19" s="53">
        <v>0</v>
      </c>
      <c r="C19" s="53">
        <v>115</v>
      </c>
      <c r="D19" s="28"/>
    </row>
    <row r="20" s="17" customFormat="1" ht="22.15" customHeight="1" spans="1:4">
      <c r="A20" s="54" t="s">
        <v>39</v>
      </c>
      <c r="B20" s="53">
        <v>0</v>
      </c>
      <c r="C20" s="53">
        <v>0</v>
      </c>
      <c r="D20" s="28"/>
    </row>
    <row r="21" s="17" customFormat="1" ht="22.15" customHeight="1" spans="1:4">
      <c r="A21" s="54" t="s">
        <v>49</v>
      </c>
      <c r="B21" s="53">
        <v>0</v>
      </c>
      <c r="C21" s="53">
        <v>0</v>
      </c>
      <c r="D21" s="28"/>
    </row>
    <row r="22" s="17" customFormat="1" ht="22.15" customHeight="1" spans="1:4">
      <c r="A22" s="54" t="s">
        <v>50</v>
      </c>
      <c r="B22" s="53">
        <v>0</v>
      </c>
      <c r="C22" s="53">
        <v>0</v>
      </c>
      <c r="D22" s="28"/>
    </row>
    <row r="23" s="17" customFormat="1" ht="22.15" customHeight="1" spans="1:4">
      <c r="A23" s="54" t="s">
        <v>51</v>
      </c>
      <c r="B23" s="53">
        <v>0</v>
      </c>
      <c r="C23" s="53">
        <v>0</v>
      </c>
      <c r="D23" s="28"/>
    </row>
    <row r="24" s="17" customFormat="1" ht="22.15" customHeight="1" spans="1:4">
      <c r="A24" s="54" t="s">
        <v>46</v>
      </c>
      <c r="B24" s="53">
        <v>0</v>
      </c>
      <c r="C24" s="53">
        <v>0</v>
      </c>
      <c r="D24" s="28"/>
    </row>
    <row r="25" s="17" customFormat="1" ht="22.15" customHeight="1" spans="1:4">
      <c r="A25" s="54" t="s">
        <v>52</v>
      </c>
      <c r="B25" s="53">
        <v>0</v>
      </c>
      <c r="C25" s="53">
        <v>0</v>
      </c>
      <c r="D25" s="28"/>
    </row>
    <row r="26" s="17" customFormat="1" ht="22.15" customHeight="1" spans="1:4">
      <c r="A26" s="52" t="s">
        <v>53</v>
      </c>
      <c r="B26" s="50">
        <f>SUM(B27:B36)</f>
        <v>4362</v>
      </c>
      <c r="C26" s="50">
        <f>SUM(C27:C36)</f>
        <v>4442</v>
      </c>
      <c r="D26" s="56"/>
    </row>
    <row r="27" s="17" customFormat="1" ht="22.15" customHeight="1" spans="1:4">
      <c r="A27" s="52" t="s">
        <v>37</v>
      </c>
      <c r="B27" s="53">
        <v>4162</v>
      </c>
      <c r="C27" s="53">
        <v>4242</v>
      </c>
      <c r="D27" s="28"/>
    </row>
    <row r="28" s="17" customFormat="1" ht="22.15" customHeight="1" spans="1:4">
      <c r="A28" s="52" t="s">
        <v>38</v>
      </c>
      <c r="B28" s="53">
        <v>200</v>
      </c>
      <c r="C28" s="53">
        <v>200</v>
      </c>
      <c r="D28" s="28"/>
    </row>
    <row r="29" s="17" customFormat="1" ht="22.15" customHeight="1" spans="1:4">
      <c r="A29" s="54" t="s">
        <v>39</v>
      </c>
      <c r="B29" s="53">
        <v>0</v>
      </c>
      <c r="C29" s="53">
        <v>0</v>
      </c>
      <c r="D29" s="28"/>
    </row>
    <row r="30" s="17" customFormat="1" ht="22.15" customHeight="1" spans="1:4">
      <c r="A30" s="54" t="s">
        <v>54</v>
      </c>
      <c r="B30" s="53">
        <v>0</v>
      </c>
      <c r="C30" s="53">
        <v>0</v>
      </c>
      <c r="D30" s="28"/>
    </row>
    <row r="31" s="17" customFormat="1" ht="22.15" customHeight="1" spans="1:4">
      <c r="A31" s="54" t="s">
        <v>55</v>
      </c>
      <c r="B31" s="53">
        <v>0</v>
      </c>
      <c r="C31" s="53">
        <v>0</v>
      </c>
      <c r="D31" s="28"/>
    </row>
    <row r="32" s="17" customFormat="1" ht="22.15" customHeight="1" spans="1:4">
      <c r="A32" s="55" t="s">
        <v>56</v>
      </c>
      <c r="B32" s="53">
        <v>0</v>
      </c>
      <c r="C32" s="53">
        <v>0</v>
      </c>
      <c r="D32" s="28"/>
    </row>
    <row r="33" s="17" customFormat="1" ht="22.15" customHeight="1" spans="1:4">
      <c r="A33" s="52" t="s">
        <v>57</v>
      </c>
      <c r="B33" s="53">
        <v>0</v>
      </c>
      <c r="C33" s="53">
        <v>0</v>
      </c>
      <c r="D33" s="28"/>
    </row>
    <row r="34" s="17" customFormat="1" ht="22.15" customHeight="1" spans="1:4">
      <c r="A34" s="54" t="s">
        <v>58</v>
      </c>
      <c r="B34" s="53">
        <v>0</v>
      </c>
      <c r="C34" s="53">
        <v>0</v>
      </c>
      <c r="D34" s="28"/>
    </row>
    <row r="35" s="17" customFormat="1" ht="22.15" customHeight="1" spans="1:4">
      <c r="A35" s="54" t="s">
        <v>46</v>
      </c>
      <c r="B35" s="53">
        <v>0</v>
      </c>
      <c r="C35" s="53">
        <v>0</v>
      </c>
      <c r="D35" s="28"/>
    </row>
    <row r="36" s="17" customFormat="1" ht="22.15" customHeight="1" spans="1:4">
      <c r="A36" s="54" t="s">
        <v>59</v>
      </c>
      <c r="B36" s="53">
        <v>0</v>
      </c>
      <c r="C36" s="53">
        <v>0</v>
      </c>
      <c r="D36" s="28"/>
    </row>
    <row r="37" s="17" customFormat="1" ht="22.15" customHeight="1" spans="1:4">
      <c r="A37" s="52" t="s">
        <v>60</v>
      </c>
      <c r="B37" s="50">
        <f>SUM(B38:B47)</f>
        <v>370</v>
      </c>
      <c r="C37" s="50">
        <f>SUM(C38:C47)</f>
        <v>370</v>
      </c>
      <c r="D37" s="28"/>
    </row>
    <row r="38" s="17" customFormat="1" ht="22.15" customHeight="1" spans="1:4">
      <c r="A38" s="52" t="s">
        <v>37</v>
      </c>
      <c r="B38" s="53">
        <v>370</v>
      </c>
      <c r="C38" s="53">
        <v>370</v>
      </c>
      <c r="D38" s="56"/>
    </row>
    <row r="39" s="17" customFormat="1" ht="22.15" customHeight="1" spans="1:4">
      <c r="A39" s="52" t="s">
        <v>38</v>
      </c>
      <c r="B39" s="53">
        <v>0</v>
      </c>
      <c r="C39" s="53">
        <v>0</v>
      </c>
      <c r="D39" s="28"/>
    </row>
    <row r="40" s="17" customFormat="1" ht="22.15" customHeight="1" spans="1:4">
      <c r="A40" s="54" t="s">
        <v>39</v>
      </c>
      <c r="B40" s="53">
        <v>0</v>
      </c>
      <c r="C40" s="53">
        <v>0</v>
      </c>
      <c r="D40" s="28"/>
    </row>
    <row r="41" s="17" customFormat="1" ht="22.15" customHeight="1" spans="1:4">
      <c r="A41" s="54" t="s">
        <v>61</v>
      </c>
      <c r="B41" s="53">
        <v>0</v>
      </c>
      <c r="C41" s="53">
        <v>0</v>
      </c>
      <c r="D41" s="28"/>
    </row>
    <row r="42" s="17" customFormat="1" ht="22.15" customHeight="1" spans="1:4">
      <c r="A42" s="54" t="s">
        <v>62</v>
      </c>
      <c r="B42" s="53">
        <v>0</v>
      </c>
      <c r="C42" s="53">
        <v>0</v>
      </c>
      <c r="D42" s="28"/>
    </row>
    <row r="43" s="17" customFormat="1" ht="22.15" customHeight="1" spans="1:4">
      <c r="A43" s="52" t="s">
        <v>63</v>
      </c>
      <c r="B43" s="53">
        <v>0</v>
      </c>
      <c r="C43" s="53">
        <v>0</v>
      </c>
      <c r="D43" s="28"/>
    </row>
    <row r="44" s="17" customFormat="1" ht="22.15" customHeight="1" spans="1:4">
      <c r="A44" s="52" t="s">
        <v>64</v>
      </c>
      <c r="B44" s="53">
        <v>0</v>
      </c>
      <c r="C44" s="53">
        <v>0</v>
      </c>
      <c r="D44" s="28"/>
    </row>
    <row r="45" s="17" customFormat="1" ht="22.15" customHeight="1" spans="1:4">
      <c r="A45" s="52" t="s">
        <v>65</v>
      </c>
      <c r="B45" s="53">
        <v>0</v>
      </c>
      <c r="C45" s="53">
        <v>0</v>
      </c>
      <c r="D45" s="28"/>
    </row>
    <row r="46" s="17" customFormat="1" ht="22.15" customHeight="1" spans="1:4">
      <c r="A46" s="52" t="s">
        <v>46</v>
      </c>
      <c r="B46" s="53">
        <v>0</v>
      </c>
      <c r="C46" s="53">
        <v>0</v>
      </c>
      <c r="D46" s="28"/>
    </row>
    <row r="47" s="17" customFormat="1" ht="22.15" customHeight="1" spans="1:4">
      <c r="A47" s="54" t="s">
        <v>66</v>
      </c>
      <c r="B47" s="53">
        <v>0</v>
      </c>
      <c r="C47" s="53">
        <v>0</v>
      </c>
      <c r="D47" s="28"/>
    </row>
    <row r="48" s="17" customFormat="1" ht="22.15" customHeight="1" spans="1:4">
      <c r="A48" s="54" t="s">
        <v>67</v>
      </c>
      <c r="B48" s="50">
        <f>SUM(B49:B58)</f>
        <v>384</v>
      </c>
      <c r="C48" s="50">
        <f>SUM(C49:C58)</f>
        <v>384</v>
      </c>
      <c r="D48" s="28"/>
    </row>
    <row r="49" s="17" customFormat="1" ht="22.15" customHeight="1" spans="1:4">
      <c r="A49" s="54" t="s">
        <v>37</v>
      </c>
      <c r="B49" s="53">
        <v>145</v>
      </c>
      <c r="C49" s="53">
        <v>145</v>
      </c>
      <c r="D49" s="28"/>
    </row>
    <row r="50" s="17" customFormat="1" ht="22.15" customHeight="1" spans="1:4">
      <c r="A50" s="49" t="s">
        <v>38</v>
      </c>
      <c r="B50" s="53">
        <v>0</v>
      </c>
      <c r="C50" s="53">
        <v>0</v>
      </c>
      <c r="D50" s="56"/>
    </row>
    <row r="51" s="17" customFormat="1" ht="22.15" customHeight="1" spans="1:4">
      <c r="A51" s="52" t="s">
        <v>39</v>
      </c>
      <c r="B51" s="53">
        <v>0</v>
      </c>
      <c r="C51" s="53">
        <v>0</v>
      </c>
      <c r="D51" s="28"/>
    </row>
    <row r="52" s="17" customFormat="1" ht="22.15" customHeight="1" spans="1:4">
      <c r="A52" s="52" t="s">
        <v>68</v>
      </c>
      <c r="B52" s="53">
        <v>0</v>
      </c>
      <c r="C52" s="53">
        <v>0</v>
      </c>
      <c r="D52" s="28"/>
    </row>
    <row r="53" s="17" customFormat="1" ht="22.15" customHeight="1" spans="1:4">
      <c r="A53" s="52" t="s">
        <v>69</v>
      </c>
      <c r="B53" s="53">
        <v>0</v>
      </c>
      <c r="C53" s="53">
        <v>0</v>
      </c>
      <c r="D53" s="28"/>
    </row>
    <row r="54" s="17" customFormat="1" ht="22.15" customHeight="1" spans="1:4">
      <c r="A54" s="54" t="s">
        <v>70</v>
      </c>
      <c r="B54" s="53">
        <v>0</v>
      </c>
      <c r="C54" s="53">
        <v>0</v>
      </c>
      <c r="D54" s="28"/>
    </row>
    <row r="55" s="17" customFormat="1" ht="22.15" customHeight="1" spans="1:4">
      <c r="A55" s="54" t="s">
        <v>71</v>
      </c>
      <c r="B55" s="53">
        <v>239</v>
      </c>
      <c r="C55" s="53">
        <v>239</v>
      </c>
      <c r="D55" s="28"/>
    </row>
    <row r="56" s="17" customFormat="1" ht="22.15" customHeight="1" spans="1:4">
      <c r="A56" s="54" t="s">
        <v>72</v>
      </c>
      <c r="B56" s="53">
        <v>0</v>
      </c>
      <c r="C56" s="53">
        <v>0</v>
      </c>
      <c r="D56" s="28"/>
    </row>
    <row r="57" s="17" customFormat="1" ht="22.15" customHeight="1" spans="1:4">
      <c r="A57" s="52" t="s">
        <v>46</v>
      </c>
      <c r="B57" s="53">
        <v>0</v>
      </c>
      <c r="C57" s="53">
        <v>0</v>
      </c>
      <c r="D57" s="28"/>
    </row>
    <row r="58" s="17" customFormat="1" ht="22.15" customHeight="1" spans="1:4">
      <c r="A58" s="54" t="s">
        <v>73</v>
      </c>
      <c r="B58" s="53">
        <v>0</v>
      </c>
      <c r="C58" s="53">
        <v>0</v>
      </c>
      <c r="D58" s="28"/>
    </row>
    <row r="59" s="17" customFormat="1" ht="22.15" customHeight="1" spans="1:4">
      <c r="A59" s="55" t="s">
        <v>74</v>
      </c>
      <c r="B59" s="50">
        <f>SUM(B60:B69)</f>
        <v>5056</v>
      </c>
      <c r="C59" s="50">
        <f>SUM(C60:C69)</f>
        <v>4527</v>
      </c>
      <c r="D59" s="28"/>
    </row>
    <row r="60" s="17" customFormat="1" ht="22.15" customHeight="1" spans="1:4">
      <c r="A60" s="54" t="s">
        <v>37</v>
      </c>
      <c r="B60" s="53">
        <v>3493</v>
      </c>
      <c r="C60" s="53">
        <v>3493</v>
      </c>
      <c r="D60" s="28"/>
    </row>
    <row r="61" s="17" customFormat="1" ht="22.15" customHeight="1" spans="1:4">
      <c r="A61" s="49" t="s">
        <v>38</v>
      </c>
      <c r="B61" s="53">
        <v>1433</v>
      </c>
      <c r="C61" s="53">
        <v>1033</v>
      </c>
      <c r="D61" s="56"/>
    </row>
    <row r="62" s="17" customFormat="1" ht="22.15" customHeight="1" spans="1:4">
      <c r="A62" s="49" t="s">
        <v>39</v>
      </c>
      <c r="B62" s="53">
        <v>0</v>
      </c>
      <c r="C62" s="53">
        <v>0</v>
      </c>
      <c r="D62" s="56"/>
    </row>
    <row r="63" s="17" customFormat="1" ht="22.15" customHeight="1" spans="1:4">
      <c r="A63" s="49" t="s">
        <v>75</v>
      </c>
      <c r="B63" s="53">
        <v>0</v>
      </c>
      <c r="C63" s="53">
        <v>0</v>
      </c>
      <c r="D63" s="56"/>
    </row>
    <row r="64" s="17" customFormat="1" ht="22.15" customHeight="1" spans="1:4">
      <c r="A64" s="49" t="s">
        <v>76</v>
      </c>
      <c r="B64" s="53">
        <v>0</v>
      </c>
      <c r="C64" s="53">
        <v>0</v>
      </c>
      <c r="D64" s="56"/>
    </row>
    <row r="65" s="17" customFormat="1" ht="22.15" customHeight="1" spans="1:4">
      <c r="A65" s="49" t="s">
        <v>77</v>
      </c>
      <c r="B65" s="53">
        <v>0</v>
      </c>
      <c r="C65" s="53">
        <v>0</v>
      </c>
      <c r="D65" s="56"/>
    </row>
    <row r="66" s="17" customFormat="1" ht="22.15" customHeight="1" spans="1:4">
      <c r="A66" s="52" t="s">
        <v>78</v>
      </c>
      <c r="B66" s="53">
        <v>0</v>
      </c>
      <c r="C66" s="53">
        <v>0</v>
      </c>
      <c r="D66" s="56"/>
    </row>
    <row r="67" s="17" customFormat="1" ht="22.15" customHeight="1" spans="1:4">
      <c r="A67" s="54" t="s">
        <v>79</v>
      </c>
      <c r="B67" s="53">
        <v>0</v>
      </c>
      <c r="C67" s="53">
        <v>0</v>
      </c>
      <c r="D67" s="56"/>
    </row>
    <row r="68" s="17" customFormat="1" ht="22.15" customHeight="1" spans="1:4">
      <c r="A68" s="54" t="s">
        <v>46</v>
      </c>
      <c r="B68" s="53">
        <v>0</v>
      </c>
      <c r="C68" s="53">
        <v>0</v>
      </c>
      <c r="D68" s="56"/>
    </row>
    <row r="69" s="17" customFormat="1" ht="22.15" customHeight="1" spans="1:4">
      <c r="A69" s="54" t="s">
        <v>80</v>
      </c>
      <c r="B69" s="53">
        <v>130</v>
      </c>
      <c r="C69" s="53">
        <v>1</v>
      </c>
      <c r="D69" s="56"/>
    </row>
    <row r="70" s="17" customFormat="1" ht="22.15" customHeight="1" spans="1:4">
      <c r="A70" s="52" t="s">
        <v>81</v>
      </c>
      <c r="B70" s="50">
        <f>SUM(B71:B77)</f>
        <v>3400</v>
      </c>
      <c r="C70" s="50">
        <f>SUM(C71:C77)</f>
        <v>3000</v>
      </c>
      <c r="D70" s="56"/>
    </row>
    <row r="71" s="17" customFormat="1" ht="22.15" customHeight="1" spans="1:4">
      <c r="A71" s="52" t="s">
        <v>37</v>
      </c>
      <c r="B71" s="58">
        <v>3400</v>
      </c>
      <c r="C71" s="58">
        <v>3000</v>
      </c>
      <c r="D71" s="56"/>
    </row>
    <row r="72" s="17" customFormat="1" ht="22.15" customHeight="1" spans="1:4">
      <c r="A72" s="52" t="s">
        <v>38</v>
      </c>
      <c r="B72" s="53">
        <v>0</v>
      </c>
      <c r="C72" s="53">
        <v>0</v>
      </c>
      <c r="D72" s="56"/>
    </row>
    <row r="73" s="17" customFormat="1" ht="22.15" customHeight="1" spans="1:4">
      <c r="A73" s="54" t="s">
        <v>39</v>
      </c>
      <c r="B73" s="53">
        <v>0</v>
      </c>
      <c r="C73" s="53">
        <v>0</v>
      </c>
      <c r="D73" s="28"/>
    </row>
    <row r="74" s="17" customFormat="1" ht="22.15" customHeight="1" spans="1:4">
      <c r="A74" s="52" t="s">
        <v>78</v>
      </c>
      <c r="B74" s="53">
        <v>0</v>
      </c>
      <c r="C74" s="53">
        <v>0</v>
      </c>
      <c r="D74" s="28"/>
    </row>
    <row r="75" s="17" customFormat="1" ht="22.15" customHeight="1" spans="1:4">
      <c r="A75" s="54" t="s">
        <v>82</v>
      </c>
      <c r="B75" s="53">
        <v>0</v>
      </c>
      <c r="C75" s="53">
        <v>0</v>
      </c>
      <c r="D75" s="28"/>
    </row>
    <row r="76" s="17" customFormat="1" ht="22.15" customHeight="1" spans="1:4">
      <c r="A76" s="54" t="s">
        <v>46</v>
      </c>
      <c r="B76" s="53">
        <v>0</v>
      </c>
      <c r="C76" s="53">
        <v>0</v>
      </c>
      <c r="D76" s="28"/>
    </row>
    <row r="77" s="17" customFormat="1" ht="22.15" customHeight="1" spans="1:4">
      <c r="A77" s="54" t="s">
        <v>83</v>
      </c>
      <c r="B77" s="53">
        <v>0</v>
      </c>
      <c r="C77" s="53">
        <v>0</v>
      </c>
      <c r="D77" s="28"/>
    </row>
    <row r="78" s="17" customFormat="1" ht="22.15" customHeight="1" spans="1:4">
      <c r="A78" s="54" t="s">
        <v>84</v>
      </c>
      <c r="B78" s="50">
        <f>SUM(B79:B86)</f>
        <v>566</v>
      </c>
      <c r="C78" s="50">
        <f>SUM(C79:C86)</f>
        <v>566</v>
      </c>
      <c r="D78" s="28"/>
    </row>
    <row r="79" s="17" customFormat="1" ht="22.15" customHeight="1" spans="1:4">
      <c r="A79" s="52" t="s">
        <v>37</v>
      </c>
      <c r="B79" s="53">
        <v>336</v>
      </c>
      <c r="C79" s="53">
        <v>336</v>
      </c>
      <c r="D79" s="28"/>
    </row>
    <row r="80" s="17" customFormat="1" ht="22.15" customHeight="1" spans="1:4">
      <c r="A80" s="52" t="s">
        <v>38</v>
      </c>
      <c r="B80" s="53">
        <v>0</v>
      </c>
      <c r="C80" s="53">
        <v>0</v>
      </c>
      <c r="D80" s="28"/>
    </row>
    <row r="81" s="17" customFormat="1" ht="22.15" customHeight="1" spans="1:4">
      <c r="A81" s="52" t="s">
        <v>39</v>
      </c>
      <c r="B81" s="53">
        <v>0</v>
      </c>
      <c r="C81" s="53">
        <v>0</v>
      </c>
      <c r="D81" s="28"/>
    </row>
    <row r="82" s="17" customFormat="1" ht="22.15" customHeight="1" spans="1:4">
      <c r="A82" s="59" t="s">
        <v>85</v>
      </c>
      <c r="B82" s="53">
        <v>230</v>
      </c>
      <c r="C82" s="53">
        <v>230</v>
      </c>
      <c r="D82" s="28"/>
    </row>
    <row r="83" s="17" customFormat="1" ht="22.15" customHeight="1" spans="1:4">
      <c r="A83" s="54" t="s">
        <v>86</v>
      </c>
      <c r="B83" s="53">
        <v>0</v>
      </c>
      <c r="C83" s="53">
        <v>0</v>
      </c>
      <c r="D83" s="28"/>
    </row>
    <row r="84" s="17" customFormat="1" ht="22.15" customHeight="1" spans="1:4">
      <c r="A84" s="54" t="s">
        <v>78</v>
      </c>
      <c r="B84" s="53">
        <v>0</v>
      </c>
      <c r="C84" s="53">
        <v>0</v>
      </c>
      <c r="D84" s="56"/>
    </row>
    <row r="85" s="17" customFormat="1" ht="22.15" customHeight="1" spans="1:4">
      <c r="A85" s="54" t="s">
        <v>46</v>
      </c>
      <c r="B85" s="53">
        <v>0</v>
      </c>
      <c r="C85" s="53">
        <v>0</v>
      </c>
      <c r="D85" s="28"/>
    </row>
    <row r="86" s="17" customFormat="1" ht="22.15" customHeight="1" spans="1:4">
      <c r="A86" s="49" t="s">
        <v>87</v>
      </c>
      <c r="B86" s="53">
        <v>0</v>
      </c>
      <c r="C86" s="53">
        <v>0</v>
      </c>
      <c r="D86" s="28"/>
    </row>
    <row r="87" s="17" customFormat="1" ht="22.15" customHeight="1" spans="1:4">
      <c r="A87" s="52" t="s">
        <v>88</v>
      </c>
      <c r="B87" s="50">
        <f>SUM(B88:B99)</f>
        <v>0</v>
      </c>
      <c r="C87" s="50">
        <f>SUM(C88:C99)</f>
        <v>0</v>
      </c>
      <c r="D87" s="28"/>
    </row>
    <row r="88" s="17" customFormat="1" ht="22.15" customHeight="1" spans="1:4">
      <c r="A88" s="52" t="s">
        <v>37</v>
      </c>
      <c r="B88" s="53">
        <v>0</v>
      </c>
      <c r="C88" s="53">
        <v>0</v>
      </c>
      <c r="D88" s="28"/>
    </row>
    <row r="89" s="17" customFormat="1" ht="22.15" customHeight="1" spans="1:4">
      <c r="A89" s="54" t="s">
        <v>38</v>
      </c>
      <c r="B89" s="53">
        <v>0</v>
      </c>
      <c r="C89" s="53">
        <v>0</v>
      </c>
      <c r="D89" s="28"/>
    </row>
    <row r="90" s="17" customFormat="1" ht="22.15" customHeight="1" spans="1:4">
      <c r="A90" s="54" t="s">
        <v>39</v>
      </c>
      <c r="B90" s="53">
        <v>0</v>
      </c>
      <c r="C90" s="53">
        <v>0</v>
      </c>
      <c r="D90" s="28"/>
    </row>
    <row r="91" s="17" customFormat="1" ht="22.15" customHeight="1" spans="1:4">
      <c r="A91" s="52" t="s">
        <v>89</v>
      </c>
      <c r="B91" s="53">
        <v>0</v>
      </c>
      <c r="C91" s="53">
        <v>0</v>
      </c>
      <c r="D91" s="28"/>
    </row>
    <row r="92" s="17" customFormat="1" ht="22.15" customHeight="1" spans="1:4">
      <c r="A92" s="52" t="s">
        <v>90</v>
      </c>
      <c r="B92" s="53">
        <v>0</v>
      </c>
      <c r="C92" s="53">
        <v>0</v>
      </c>
      <c r="D92" s="28"/>
    </row>
    <row r="93" s="17" customFormat="1" ht="22.15" customHeight="1" spans="1:4">
      <c r="A93" s="52" t="s">
        <v>78</v>
      </c>
      <c r="B93" s="53">
        <v>0</v>
      </c>
      <c r="C93" s="53">
        <v>0</v>
      </c>
      <c r="D93" s="56"/>
    </row>
    <row r="94" s="17" customFormat="1" ht="22.15" customHeight="1" spans="1:4">
      <c r="A94" s="52" t="s">
        <v>91</v>
      </c>
      <c r="B94" s="53">
        <v>0</v>
      </c>
      <c r="C94" s="53">
        <v>0</v>
      </c>
      <c r="D94" s="28"/>
    </row>
    <row r="95" s="17" customFormat="1" ht="22.15" customHeight="1" spans="1:4">
      <c r="A95" s="52" t="s">
        <v>92</v>
      </c>
      <c r="B95" s="53">
        <v>0</v>
      </c>
      <c r="C95" s="53">
        <v>0</v>
      </c>
      <c r="D95" s="28"/>
    </row>
    <row r="96" s="17" customFormat="1" ht="22.15" customHeight="1" spans="1:4">
      <c r="A96" s="52" t="s">
        <v>93</v>
      </c>
      <c r="B96" s="53">
        <v>0</v>
      </c>
      <c r="C96" s="53">
        <v>0</v>
      </c>
      <c r="D96" s="28"/>
    </row>
    <row r="97" s="17" customFormat="1" ht="22.15" customHeight="1" spans="1:4">
      <c r="A97" s="52" t="s">
        <v>94</v>
      </c>
      <c r="B97" s="53">
        <v>0</v>
      </c>
      <c r="C97" s="53">
        <v>0</v>
      </c>
      <c r="D97" s="28"/>
    </row>
    <row r="98" s="17" customFormat="1" ht="22.15" customHeight="1" spans="1:4">
      <c r="A98" s="54" t="s">
        <v>46</v>
      </c>
      <c r="B98" s="53">
        <v>0</v>
      </c>
      <c r="C98" s="53">
        <v>0</v>
      </c>
      <c r="D98" s="28"/>
    </row>
    <row r="99" s="17" customFormat="1" ht="22.15" customHeight="1" spans="1:4">
      <c r="A99" s="54" t="s">
        <v>95</v>
      </c>
      <c r="B99" s="53">
        <v>0</v>
      </c>
      <c r="C99" s="53">
        <v>0</v>
      </c>
      <c r="D99" s="28"/>
    </row>
    <row r="100" s="17" customFormat="1" ht="22.15" customHeight="1" spans="1:4">
      <c r="A100" s="60" t="s">
        <v>96</v>
      </c>
      <c r="B100" s="50">
        <f>SUM(B101:B108)</f>
        <v>5245</v>
      </c>
      <c r="C100" s="50">
        <f>SUM(C101:C108)</f>
        <v>5220</v>
      </c>
      <c r="D100" s="28"/>
    </row>
    <row r="101" s="17" customFormat="1" ht="22.15" customHeight="1" spans="1:4">
      <c r="A101" s="52" t="s">
        <v>37</v>
      </c>
      <c r="B101" s="53">
        <v>5182</v>
      </c>
      <c r="C101" s="53">
        <v>5182</v>
      </c>
      <c r="D101" s="28"/>
    </row>
    <row r="102" s="17" customFormat="1" ht="22.15" customHeight="1" spans="1:4">
      <c r="A102" s="52" t="s">
        <v>38</v>
      </c>
      <c r="B102" s="53">
        <v>0</v>
      </c>
      <c r="C102" s="53">
        <v>0</v>
      </c>
      <c r="D102" s="28"/>
    </row>
    <row r="103" s="17" customFormat="1" ht="22.15" customHeight="1" spans="1:4">
      <c r="A103" s="52" t="s">
        <v>39</v>
      </c>
      <c r="B103" s="53">
        <v>0</v>
      </c>
      <c r="C103" s="53">
        <v>0</v>
      </c>
      <c r="D103" s="56"/>
    </row>
    <row r="104" s="17" customFormat="1" ht="22.15" customHeight="1" spans="1:4">
      <c r="A104" s="54" t="s">
        <v>97</v>
      </c>
      <c r="B104" s="53">
        <v>0</v>
      </c>
      <c r="C104" s="53">
        <v>0</v>
      </c>
      <c r="D104" s="28"/>
    </row>
    <row r="105" s="17" customFormat="1" ht="22.15" customHeight="1" spans="1:4">
      <c r="A105" s="54" t="s">
        <v>98</v>
      </c>
      <c r="B105" s="53">
        <v>0</v>
      </c>
      <c r="C105" s="53">
        <v>0</v>
      </c>
      <c r="D105" s="28"/>
    </row>
    <row r="106" s="17" customFormat="1" ht="22.15" customHeight="1" spans="1:4">
      <c r="A106" s="54" t="s">
        <v>99</v>
      </c>
      <c r="B106" s="53">
        <v>0</v>
      </c>
      <c r="C106" s="53">
        <v>0</v>
      </c>
      <c r="D106" s="28"/>
    </row>
    <row r="107" s="17" customFormat="1" ht="22.15" customHeight="1" spans="1:4">
      <c r="A107" s="52" t="s">
        <v>46</v>
      </c>
      <c r="B107" s="53">
        <v>0</v>
      </c>
      <c r="C107" s="53">
        <v>0</v>
      </c>
      <c r="D107" s="28"/>
    </row>
    <row r="108" s="17" customFormat="1" ht="22.15" customHeight="1" spans="1:4">
      <c r="A108" s="52" t="s">
        <v>100</v>
      </c>
      <c r="B108" s="53">
        <v>63</v>
      </c>
      <c r="C108" s="53">
        <v>38</v>
      </c>
      <c r="D108" s="28"/>
    </row>
    <row r="109" s="17" customFormat="1" ht="22.15" customHeight="1" spans="1:4">
      <c r="A109" s="49" t="s">
        <v>101</v>
      </c>
      <c r="B109" s="50">
        <f>SUM(B110:B119)</f>
        <v>160</v>
      </c>
      <c r="C109" s="50">
        <f>SUM(C110:C119)</f>
        <v>160</v>
      </c>
      <c r="D109" s="28"/>
    </row>
    <row r="110" s="17" customFormat="1" ht="22.15" customHeight="1" spans="1:4">
      <c r="A110" s="52" t="s">
        <v>37</v>
      </c>
      <c r="B110" s="53">
        <v>141</v>
      </c>
      <c r="C110" s="53">
        <v>141</v>
      </c>
      <c r="D110" s="28"/>
    </row>
    <row r="111" s="17" customFormat="1" ht="22.15" customHeight="1" spans="1:4">
      <c r="A111" s="52" t="s">
        <v>38</v>
      </c>
      <c r="B111" s="53">
        <v>19</v>
      </c>
      <c r="C111" s="53">
        <v>19</v>
      </c>
      <c r="D111" s="28"/>
    </row>
    <row r="112" s="17" customFormat="1" ht="22.15" customHeight="1" spans="1:4">
      <c r="A112" s="52" t="s">
        <v>39</v>
      </c>
      <c r="B112" s="53">
        <v>0</v>
      </c>
      <c r="C112" s="53">
        <v>0</v>
      </c>
      <c r="D112" s="28"/>
    </row>
    <row r="113" s="17" customFormat="1" ht="22.15" customHeight="1" spans="1:4">
      <c r="A113" s="54" t="s">
        <v>102</v>
      </c>
      <c r="B113" s="53">
        <v>0</v>
      </c>
      <c r="C113" s="53">
        <v>0</v>
      </c>
      <c r="D113" s="28"/>
    </row>
    <row r="114" s="17" customFormat="1" ht="22.15" customHeight="1" spans="1:4">
      <c r="A114" s="54" t="s">
        <v>103</v>
      </c>
      <c r="B114" s="53">
        <v>0</v>
      </c>
      <c r="C114" s="53">
        <v>0</v>
      </c>
      <c r="D114" s="28"/>
    </row>
    <row r="115" s="17" customFormat="1" ht="22.15" customHeight="1" spans="1:4">
      <c r="A115" s="54" t="s">
        <v>104</v>
      </c>
      <c r="B115" s="53">
        <v>0</v>
      </c>
      <c r="C115" s="53">
        <v>0</v>
      </c>
      <c r="D115" s="28"/>
    </row>
    <row r="116" s="17" customFormat="1" ht="22.15" customHeight="1" spans="1:4">
      <c r="A116" s="52" t="s">
        <v>105</v>
      </c>
      <c r="B116" s="53">
        <v>0</v>
      </c>
      <c r="C116" s="53">
        <v>0</v>
      </c>
      <c r="D116" s="28"/>
    </row>
    <row r="117" s="17" customFormat="1" ht="22.15" customHeight="1" spans="1:4">
      <c r="A117" s="52" t="s">
        <v>106</v>
      </c>
      <c r="B117" s="53">
        <v>0</v>
      </c>
      <c r="C117" s="53">
        <v>0</v>
      </c>
      <c r="D117" s="28"/>
    </row>
    <row r="118" s="17" customFormat="1" ht="22.15" customHeight="1" spans="1:4">
      <c r="A118" s="52" t="s">
        <v>46</v>
      </c>
      <c r="B118" s="53">
        <v>0</v>
      </c>
      <c r="C118" s="53">
        <v>0</v>
      </c>
      <c r="D118" s="56"/>
    </row>
    <row r="119" s="17" customFormat="1" ht="22.15" customHeight="1" spans="1:4">
      <c r="A119" s="54" t="s">
        <v>107</v>
      </c>
      <c r="B119" s="53">
        <v>0</v>
      </c>
      <c r="C119" s="53">
        <v>0</v>
      </c>
      <c r="D119" s="28"/>
    </row>
    <row r="120" s="17" customFormat="1" ht="22.15" customHeight="1" spans="1:4">
      <c r="A120" s="54" t="s">
        <v>108</v>
      </c>
      <c r="B120" s="50">
        <f>SUM(B121:B131)</f>
        <v>0</v>
      </c>
      <c r="C120" s="50">
        <f>SUM(C121:C131)</f>
        <v>0</v>
      </c>
      <c r="D120" s="28"/>
    </row>
    <row r="121" s="17" customFormat="1" ht="22.15" customHeight="1" spans="1:4">
      <c r="A121" s="54" t="s">
        <v>37</v>
      </c>
      <c r="B121" s="53">
        <v>0</v>
      </c>
      <c r="C121" s="53">
        <v>0</v>
      </c>
      <c r="D121" s="28"/>
    </row>
    <row r="122" s="17" customFormat="1" ht="22.15" customHeight="1" spans="1:4">
      <c r="A122" s="49" t="s">
        <v>38</v>
      </c>
      <c r="B122" s="53">
        <v>0</v>
      </c>
      <c r="C122" s="53">
        <v>0</v>
      </c>
      <c r="D122" s="28"/>
    </row>
    <row r="123" s="17" customFormat="1" ht="22.15" customHeight="1" spans="1:4">
      <c r="A123" s="52" t="s">
        <v>39</v>
      </c>
      <c r="B123" s="53">
        <v>0</v>
      </c>
      <c r="C123" s="53">
        <v>0</v>
      </c>
      <c r="D123" s="28"/>
    </row>
    <row r="124" s="17" customFormat="1" ht="22.15" customHeight="1" spans="1:4">
      <c r="A124" s="52" t="s">
        <v>109</v>
      </c>
      <c r="B124" s="53">
        <v>0</v>
      </c>
      <c r="C124" s="53">
        <v>0</v>
      </c>
      <c r="D124" s="28"/>
    </row>
    <row r="125" s="17" customFormat="1" ht="22.15" customHeight="1" spans="1:4">
      <c r="A125" s="52" t="s">
        <v>110</v>
      </c>
      <c r="B125" s="53">
        <v>0</v>
      </c>
      <c r="C125" s="53">
        <v>0</v>
      </c>
      <c r="D125" s="28"/>
    </row>
    <row r="126" s="17" customFormat="1" ht="22.15" customHeight="1" spans="1:4">
      <c r="A126" s="54" t="s">
        <v>111</v>
      </c>
      <c r="B126" s="53">
        <v>0</v>
      </c>
      <c r="C126" s="53">
        <v>0</v>
      </c>
      <c r="D126" s="28"/>
    </row>
    <row r="127" s="17" customFormat="1" ht="22.15" customHeight="1" spans="1:4">
      <c r="A127" s="52" t="s">
        <v>112</v>
      </c>
      <c r="B127" s="53">
        <v>0</v>
      </c>
      <c r="C127" s="53">
        <v>0</v>
      </c>
      <c r="D127" s="56"/>
    </row>
    <row r="128" s="17" customFormat="1" ht="22.15" customHeight="1" spans="1:4">
      <c r="A128" s="52" t="s">
        <v>113</v>
      </c>
      <c r="B128" s="53">
        <v>0</v>
      </c>
      <c r="C128" s="53">
        <v>0</v>
      </c>
      <c r="D128" s="28"/>
    </row>
    <row r="129" s="17" customFormat="1" ht="22.15" customHeight="1" spans="1:4">
      <c r="A129" s="52" t="s">
        <v>114</v>
      </c>
      <c r="B129" s="53">
        <v>0</v>
      </c>
      <c r="C129" s="53">
        <v>0</v>
      </c>
      <c r="D129" s="28"/>
    </row>
    <row r="130" s="17" customFormat="1" ht="22.15" customHeight="1" spans="1:4">
      <c r="A130" s="52" t="s">
        <v>46</v>
      </c>
      <c r="B130" s="53">
        <v>0</v>
      </c>
      <c r="C130" s="53">
        <v>0</v>
      </c>
      <c r="D130" s="28"/>
    </row>
    <row r="131" s="17" customFormat="1" ht="22.15" customHeight="1" spans="1:4">
      <c r="A131" s="52" t="s">
        <v>115</v>
      </c>
      <c r="B131" s="53">
        <v>0</v>
      </c>
      <c r="C131" s="53">
        <v>0</v>
      </c>
      <c r="D131" s="28"/>
    </row>
    <row r="132" s="17" customFormat="1" ht="22.15" customHeight="1" spans="1:4">
      <c r="A132" s="52" t="s">
        <v>116</v>
      </c>
      <c r="B132" s="50">
        <f>SUM(B133:B138)</f>
        <v>0</v>
      </c>
      <c r="C132" s="50">
        <f>SUM(C133:C138)</f>
        <v>0</v>
      </c>
      <c r="D132" s="28"/>
    </row>
    <row r="133" s="17" customFormat="1" ht="22.15" customHeight="1" spans="1:4">
      <c r="A133" s="52" t="s">
        <v>37</v>
      </c>
      <c r="B133" s="53">
        <v>0</v>
      </c>
      <c r="C133" s="53">
        <v>0</v>
      </c>
      <c r="D133" s="28"/>
    </row>
    <row r="134" s="17" customFormat="1" ht="22.15" customHeight="1" spans="1:4">
      <c r="A134" s="52" t="s">
        <v>38</v>
      </c>
      <c r="B134" s="53">
        <v>0</v>
      </c>
      <c r="C134" s="53">
        <v>0</v>
      </c>
      <c r="D134" s="28"/>
    </row>
    <row r="135" s="17" customFormat="1" ht="22.15" customHeight="1" spans="1:4">
      <c r="A135" s="54" t="s">
        <v>39</v>
      </c>
      <c r="B135" s="53">
        <v>0</v>
      </c>
      <c r="C135" s="53">
        <v>0</v>
      </c>
      <c r="D135" s="28"/>
    </row>
    <row r="136" s="17" customFormat="1" ht="22.15" customHeight="1" spans="1:4">
      <c r="A136" s="54" t="s">
        <v>117</v>
      </c>
      <c r="B136" s="53">
        <v>0</v>
      </c>
      <c r="C136" s="53">
        <v>0</v>
      </c>
      <c r="D136" s="28"/>
    </row>
    <row r="137" s="17" customFormat="1" ht="22.15" customHeight="1" spans="1:4">
      <c r="A137" s="54" t="s">
        <v>46</v>
      </c>
      <c r="B137" s="53">
        <v>0</v>
      </c>
      <c r="C137" s="53">
        <v>0</v>
      </c>
      <c r="D137" s="28"/>
    </row>
    <row r="138" s="17" customFormat="1" ht="22.15" customHeight="1" spans="1:4">
      <c r="A138" s="49" t="s">
        <v>118</v>
      </c>
      <c r="B138" s="53">
        <v>0</v>
      </c>
      <c r="C138" s="53">
        <v>0</v>
      </c>
      <c r="D138" s="56"/>
    </row>
    <row r="139" s="17" customFormat="1" ht="22.15" customHeight="1" spans="1:4">
      <c r="A139" s="52" t="s">
        <v>119</v>
      </c>
      <c r="B139" s="50">
        <f>SUM(B140:B146)</f>
        <v>30</v>
      </c>
      <c r="C139" s="50">
        <f>SUM(C140:C146)</f>
        <v>30</v>
      </c>
      <c r="D139" s="28"/>
    </row>
    <row r="140" s="17" customFormat="1" ht="22.15" customHeight="1" spans="1:4">
      <c r="A140" s="52" t="s">
        <v>37</v>
      </c>
      <c r="B140" s="53">
        <v>0</v>
      </c>
      <c r="C140" s="53">
        <v>0</v>
      </c>
      <c r="D140" s="28"/>
    </row>
    <row r="141" s="17" customFormat="1" ht="22.15" customHeight="1" spans="1:4">
      <c r="A141" s="54" t="s">
        <v>38</v>
      </c>
      <c r="B141" s="53">
        <v>0</v>
      </c>
      <c r="C141" s="53">
        <v>0</v>
      </c>
      <c r="D141" s="28"/>
    </row>
    <row r="142" s="17" customFormat="1" ht="22.15" customHeight="1" spans="1:4">
      <c r="A142" s="54" t="s">
        <v>39</v>
      </c>
      <c r="B142" s="53">
        <v>0</v>
      </c>
      <c r="C142" s="53">
        <v>0</v>
      </c>
      <c r="D142" s="28"/>
    </row>
    <row r="143" s="17" customFormat="1" ht="22.15" customHeight="1" spans="1:4">
      <c r="A143" s="54" t="s">
        <v>120</v>
      </c>
      <c r="B143" s="53">
        <v>0</v>
      </c>
      <c r="C143" s="53">
        <v>0</v>
      </c>
      <c r="D143" s="28"/>
    </row>
    <row r="144" s="17" customFormat="1" ht="22.15" customHeight="1" spans="1:4">
      <c r="A144" s="49" t="s">
        <v>121</v>
      </c>
      <c r="B144" s="53">
        <v>30</v>
      </c>
      <c r="C144" s="53">
        <v>30</v>
      </c>
      <c r="D144" s="28"/>
    </row>
    <row r="145" s="17" customFormat="1" ht="22.15" customHeight="1" spans="1:4">
      <c r="A145" s="52" t="s">
        <v>46</v>
      </c>
      <c r="B145" s="53">
        <v>0</v>
      </c>
      <c r="C145" s="53">
        <v>0</v>
      </c>
      <c r="D145" s="28"/>
    </row>
    <row r="146" s="17" customFormat="1" ht="22.15" customHeight="1" spans="1:4">
      <c r="A146" s="52" t="s">
        <v>122</v>
      </c>
      <c r="B146" s="53">
        <v>0</v>
      </c>
      <c r="C146" s="53">
        <v>0</v>
      </c>
      <c r="D146" s="28"/>
    </row>
    <row r="147" s="17" customFormat="1" ht="22.15" customHeight="1" spans="1:4">
      <c r="A147" s="54" t="s">
        <v>123</v>
      </c>
      <c r="B147" s="50">
        <f>SUM(B148:B152)</f>
        <v>223</v>
      </c>
      <c r="C147" s="50">
        <f>SUM(C148:C152)</f>
        <v>223</v>
      </c>
      <c r="D147" s="28"/>
    </row>
    <row r="148" s="17" customFormat="1" ht="22.15" customHeight="1" spans="1:4">
      <c r="A148" s="54" t="s">
        <v>37</v>
      </c>
      <c r="B148" s="53">
        <v>173</v>
      </c>
      <c r="C148" s="53">
        <v>173</v>
      </c>
      <c r="D148" s="28"/>
    </row>
    <row r="149" s="17" customFormat="1" ht="22.15" customHeight="1" spans="1:4">
      <c r="A149" s="54" t="s">
        <v>38</v>
      </c>
      <c r="B149" s="53">
        <v>0</v>
      </c>
      <c r="C149" s="53">
        <v>0</v>
      </c>
      <c r="D149" s="28"/>
    </row>
    <row r="150" s="17" customFormat="1" ht="22.15" customHeight="1" spans="1:4">
      <c r="A150" s="52" t="s">
        <v>39</v>
      </c>
      <c r="B150" s="53">
        <v>0</v>
      </c>
      <c r="C150" s="53">
        <v>0</v>
      </c>
      <c r="D150" s="56"/>
    </row>
    <row r="151" s="17" customFormat="1" ht="22.15" customHeight="1" spans="1:4">
      <c r="A151" s="55" t="s">
        <v>124</v>
      </c>
      <c r="B151" s="53">
        <v>50</v>
      </c>
      <c r="C151" s="53">
        <v>50</v>
      </c>
      <c r="D151" s="28"/>
    </row>
    <row r="152" s="17" customFormat="1" ht="22.15" customHeight="1" spans="1:4">
      <c r="A152" s="52" t="s">
        <v>125</v>
      </c>
      <c r="B152" s="53">
        <v>0</v>
      </c>
      <c r="C152" s="53">
        <v>0</v>
      </c>
      <c r="D152" s="28"/>
    </row>
    <row r="153" s="17" customFormat="1" ht="22.15" customHeight="1" spans="1:4">
      <c r="A153" s="54" t="s">
        <v>126</v>
      </c>
      <c r="B153" s="50">
        <f>SUM(B154:B159)</f>
        <v>82</v>
      </c>
      <c r="C153" s="50">
        <f>SUM(C154:C159)</f>
        <v>82</v>
      </c>
      <c r="D153" s="28"/>
    </row>
    <row r="154" s="17" customFormat="1" ht="22.15" customHeight="1" spans="1:4">
      <c r="A154" s="54" t="s">
        <v>37</v>
      </c>
      <c r="B154" s="53">
        <v>82</v>
      </c>
      <c r="C154" s="53">
        <v>82</v>
      </c>
      <c r="D154" s="28"/>
    </row>
    <row r="155" s="17" customFormat="1" ht="22.15" customHeight="1" spans="1:4">
      <c r="A155" s="54" t="s">
        <v>38</v>
      </c>
      <c r="B155" s="53">
        <v>0</v>
      </c>
      <c r="C155" s="53">
        <v>0</v>
      </c>
      <c r="D155" s="28"/>
    </row>
    <row r="156" s="17" customFormat="1" ht="22.15" customHeight="1" spans="1:4">
      <c r="A156" s="49" t="s">
        <v>39</v>
      </c>
      <c r="B156" s="53">
        <v>0</v>
      </c>
      <c r="C156" s="53">
        <v>0</v>
      </c>
      <c r="D156" s="28"/>
    </row>
    <row r="157" s="17" customFormat="1" ht="22.15" customHeight="1" spans="1:4">
      <c r="A157" s="52" t="s">
        <v>51</v>
      </c>
      <c r="B157" s="53">
        <v>0</v>
      </c>
      <c r="C157" s="53">
        <v>0</v>
      </c>
      <c r="D157" s="28"/>
    </row>
    <row r="158" s="17" customFormat="1" ht="22.15" customHeight="1" spans="1:4">
      <c r="A158" s="52" t="s">
        <v>46</v>
      </c>
      <c r="B158" s="53">
        <v>0</v>
      </c>
      <c r="C158" s="53">
        <v>0</v>
      </c>
      <c r="D158" s="28"/>
    </row>
    <row r="159" s="17" customFormat="1" ht="22.15" customHeight="1" spans="1:4">
      <c r="A159" s="52" t="s">
        <v>127</v>
      </c>
      <c r="B159" s="53">
        <v>0</v>
      </c>
      <c r="C159" s="53">
        <v>0</v>
      </c>
      <c r="D159" s="28"/>
    </row>
    <row r="160" s="17" customFormat="1" ht="22.15" customHeight="1" spans="1:4">
      <c r="A160" s="54" t="s">
        <v>128</v>
      </c>
      <c r="B160" s="50">
        <f>SUM(B161:B166)</f>
        <v>259</v>
      </c>
      <c r="C160" s="50">
        <f>SUM(C161:C166)</f>
        <v>259</v>
      </c>
      <c r="D160" s="56"/>
    </row>
    <row r="161" s="17" customFormat="1" ht="22.15" customHeight="1" spans="1:4">
      <c r="A161" s="54" t="s">
        <v>37</v>
      </c>
      <c r="B161" s="53">
        <v>182</v>
      </c>
      <c r="C161" s="53">
        <v>182</v>
      </c>
      <c r="D161" s="28"/>
    </row>
    <row r="162" s="17" customFormat="1" ht="22.15" customHeight="1" spans="1:4">
      <c r="A162" s="54" t="s">
        <v>38</v>
      </c>
      <c r="B162" s="53">
        <v>71</v>
      </c>
      <c r="C162" s="53">
        <v>71</v>
      </c>
      <c r="D162" s="28"/>
    </row>
    <row r="163" s="17" customFormat="1" ht="22.15" customHeight="1" spans="1:4">
      <c r="A163" s="52" t="s">
        <v>39</v>
      </c>
      <c r="B163" s="53">
        <v>0</v>
      </c>
      <c r="C163" s="53">
        <v>0</v>
      </c>
      <c r="D163" s="28"/>
    </row>
    <row r="164" s="17" customFormat="1" ht="22.15" customHeight="1" spans="1:4">
      <c r="A164" s="52" t="s">
        <v>129</v>
      </c>
      <c r="B164" s="53">
        <v>0</v>
      </c>
      <c r="C164" s="53">
        <v>0</v>
      </c>
      <c r="D164" s="28"/>
    </row>
    <row r="165" s="17" customFormat="1" ht="22.15" customHeight="1" spans="1:4">
      <c r="A165" s="54" t="s">
        <v>46</v>
      </c>
      <c r="B165" s="53">
        <v>0</v>
      </c>
      <c r="C165" s="53">
        <v>0</v>
      </c>
      <c r="D165" s="28"/>
    </row>
    <row r="166" s="17" customFormat="1" ht="22.15" customHeight="1" spans="1:4">
      <c r="A166" s="54" t="s">
        <v>130</v>
      </c>
      <c r="B166" s="53">
        <v>6</v>
      </c>
      <c r="C166" s="53">
        <v>6</v>
      </c>
      <c r="D166" s="28"/>
    </row>
    <row r="167" s="17" customFormat="1" ht="22.15" customHeight="1" spans="1:4">
      <c r="A167" s="54" t="s">
        <v>131</v>
      </c>
      <c r="B167" s="50">
        <f>SUM(B168:B173)</f>
        <v>997</v>
      </c>
      <c r="C167" s="50">
        <f>SUM(C168:C173)</f>
        <v>997</v>
      </c>
      <c r="D167" s="56"/>
    </row>
    <row r="168" s="17" customFormat="1" ht="22.15" customHeight="1" spans="1:4">
      <c r="A168" s="54" t="s">
        <v>37</v>
      </c>
      <c r="B168" s="53">
        <v>841</v>
      </c>
      <c r="C168" s="53">
        <v>841</v>
      </c>
      <c r="D168" s="28"/>
    </row>
    <row r="169" s="17" customFormat="1" ht="22.15" customHeight="1" spans="1:4">
      <c r="A169" s="52" t="s">
        <v>38</v>
      </c>
      <c r="B169" s="53">
        <v>33</v>
      </c>
      <c r="C169" s="53">
        <v>33</v>
      </c>
      <c r="D169" s="28"/>
    </row>
    <row r="170" s="17" customFormat="1" ht="22.15" customHeight="1" spans="1:4">
      <c r="A170" s="52" t="s">
        <v>39</v>
      </c>
      <c r="B170" s="53">
        <v>0</v>
      </c>
      <c r="C170" s="53">
        <v>0</v>
      </c>
      <c r="D170" s="28"/>
    </row>
    <row r="171" s="17" customFormat="1" ht="22.15" customHeight="1" spans="1:4">
      <c r="A171" s="52" t="s">
        <v>132</v>
      </c>
      <c r="B171" s="53">
        <v>0</v>
      </c>
      <c r="C171" s="53">
        <v>0</v>
      </c>
      <c r="D171" s="28"/>
    </row>
    <row r="172" s="17" customFormat="1" ht="22.15" customHeight="1" spans="1:4">
      <c r="A172" s="54" t="s">
        <v>46</v>
      </c>
      <c r="B172" s="53">
        <v>0</v>
      </c>
      <c r="C172" s="53">
        <v>0</v>
      </c>
      <c r="D172" s="28"/>
    </row>
    <row r="173" s="17" customFormat="1" ht="22.15" customHeight="1" spans="1:4">
      <c r="A173" s="54" t="s">
        <v>133</v>
      </c>
      <c r="B173" s="53">
        <v>123</v>
      </c>
      <c r="C173" s="53">
        <v>123</v>
      </c>
      <c r="D173" s="56"/>
    </row>
    <row r="174" s="17" customFormat="1" ht="22.15" customHeight="1" spans="1:4">
      <c r="A174" s="54" t="s">
        <v>134</v>
      </c>
      <c r="B174" s="50">
        <f>SUM(B175:B180)</f>
        <v>818</v>
      </c>
      <c r="C174" s="50">
        <f>SUM(C175:C180)</f>
        <v>804</v>
      </c>
      <c r="D174" s="28"/>
    </row>
    <row r="175" s="44" customFormat="1" ht="22.15" customHeight="1" spans="1:4">
      <c r="A175" s="52" t="s">
        <v>37</v>
      </c>
      <c r="B175" s="53">
        <v>423</v>
      </c>
      <c r="C175" s="53">
        <v>409</v>
      </c>
      <c r="D175" s="28"/>
    </row>
    <row r="176" s="17" customFormat="1" ht="22.15" customHeight="1" spans="1:4">
      <c r="A176" s="52" t="s">
        <v>38</v>
      </c>
      <c r="B176" s="53">
        <v>0</v>
      </c>
      <c r="C176" s="53">
        <v>0</v>
      </c>
      <c r="D176" s="28"/>
    </row>
    <row r="177" s="17" customFormat="1" ht="22.15" customHeight="1" spans="1:4">
      <c r="A177" s="52" t="s">
        <v>39</v>
      </c>
      <c r="B177" s="53">
        <v>0</v>
      </c>
      <c r="C177" s="53">
        <v>0</v>
      </c>
      <c r="D177" s="28"/>
    </row>
    <row r="178" s="17" customFormat="1" ht="22.15" customHeight="1" spans="1:4">
      <c r="A178" s="52" t="s">
        <v>135</v>
      </c>
      <c r="B178" s="53">
        <v>0</v>
      </c>
      <c r="C178" s="53">
        <v>0</v>
      </c>
      <c r="D178" s="28"/>
    </row>
    <row r="179" s="17" customFormat="1" ht="22.15" customHeight="1" spans="1:4">
      <c r="A179" s="52" t="s">
        <v>46</v>
      </c>
      <c r="B179" s="53">
        <v>0</v>
      </c>
      <c r="C179" s="53">
        <v>0</v>
      </c>
      <c r="D179" s="28"/>
    </row>
    <row r="180" s="17" customFormat="1" ht="22.15" customHeight="1" spans="1:4">
      <c r="A180" s="54" t="s">
        <v>136</v>
      </c>
      <c r="B180" s="53">
        <v>395</v>
      </c>
      <c r="C180" s="53">
        <v>395</v>
      </c>
      <c r="D180" s="56"/>
    </row>
    <row r="181" s="17" customFormat="1" ht="22.15" customHeight="1" spans="1:4">
      <c r="A181" s="54" t="s">
        <v>137</v>
      </c>
      <c r="B181" s="50">
        <f>SUM(B182:B187)</f>
        <v>206</v>
      </c>
      <c r="C181" s="50">
        <f>SUM(C182:C187)</f>
        <v>206</v>
      </c>
      <c r="D181" s="28"/>
    </row>
    <row r="182" s="17" customFormat="1" ht="22.15" customHeight="1" spans="1:4">
      <c r="A182" s="49" t="s">
        <v>37</v>
      </c>
      <c r="B182" s="53">
        <v>188</v>
      </c>
      <c r="C182" s="53">
        <v>188</v>
      </c>
      <c r="D182" s="28"/>
    </row>
    <row r="183" s="17" customFormat="1" ht="22.15" customHeight="1" spans="1:4">
      <c r="A183" s="52" t="s">
        <v>38</v>
      </c>
      <c r="B183" s="53">
        <v>10</v>
      </c>
      <c r="C183" s="53">
        <v>10</v>
      </c>
      <c r="D183" s="28"/>
    </row>
    <row r="184" s="17" customFormat="1" ht="22.15" customHeight="1" spans="1:4">
      <c r="A184" s="52" t="s">
        <v>39</v>
      </c>
      <c r="B184" s="53">
        <v>0</v>
      </c>
      <c r="C184" s="53">
        <v>0</v>
      </c>
      <c r="D184" s="28"/>
    </row>
    <row r="185" s="17" customFormat="1" ht="22.15" customHeight="1" spans="1:4">
      <c r="A185" s="52" t="s">
        <v>138</v>
      </c>
      <c r="B185" s="53">
        <v>0</v>
      </c>
      <c r="C185" s="53">
        <v>0</v>
      </c>
      <c r="D185" s="28"/>
    </row>
    <row r="186" s="17" customFormat="1" ht="22.15" customHeight="1" spans="1:4">
      <c r="A186" s="52" t="s">
        <v>46</v>
      </c>
      <c r="B186" s="53">
        <v>0</v>
      </c>
      <c r="C186" s="53">
        <v>0</v>
      </c>
      <c r="D186" s="28"/>
    </row>
    <row r="187" s="17" customFormat="1" ht="22.15" customHeight="1" spans="1:4">
      <c r="A187" s="54" t="s">
        <v>139</v>
      </c>
      <c r="B187" s="53">
        <v>8</v>
      </c>
      <c r="C187" s="53">
        <v>8</v>
      </c>
      <c r="D187" s="56"/>
    </row>
    <row r="188" s="17" customFormat="1" ht="22.15" customHeight="1" spans="1:4">
      <c r="A188" s="54" t="s">
        <v>140</v>
      </c>
      <c r="B188" s="50">
        <f>SUM(B189:B195)</f>
        <v>256</v>
      </c>
      <c r="C188" s="50">
        <f>SUM(C189:C195)</f>
        <v>256</v>
      </c>
      <c r="D188" s="28"/>
    </row>
    <row r="189" s="17" customFormat="1" ht="22.15" customHeight="1" spans="1:4">
      <c r="A189" s="54" t="s">
        <v>37</v>
      </c>
      <c r="B189" s="53">
        <v>244</v>
      </c>
      <c r="C189" s="53">
        <v>244</v>
      </c>
      <c r="D189" s="28"/>
    </row>
    <row r="190" s="17" customFormat="1" ht="22.15" customHeight="1" spans="1:4">
      <c r="A190" s="52" t="s">
        <v>38</v>
      </c>
      <c r="B190" s="53">
        <v>0</v>
      </c>
      <c r="C190" s="53">
        <v>0</v>
      </c>
      <c r="D190" s="28"/>
    </row>
    <row r="191" s="17" customFormat="1" ht="22.15" customHeight="1" spans="1:4">
      <c r="A191" s="52" t="s">
        <v>39</v>
      </c>
      <c r="B191" s="53">
        <v>0</v>
      </c>
      <c r="C191" s="53">
        <v>0</v>
      </c>
      <c r="D191" s="28"/>
    </row>
    <row r="192" s="17" customFormat="1" ht="22.15" customHeight="1" spans="1:4">
      <c r="A192" s="52" t="s">
        <v>141</v>
      </c>
      <c r="B192" s="53">
        <v>12</v>
      </c>
      <c r="C192" s="53">
        <v>12</v>
      </c>
      <c r="D192" s="28"/>
    </row>
    <row r="193" s="17" customFormat="1" ht="22.15" customHeight="1" spans="1:4">
      <c r="A193" s="52" t="s">
        <v>142</v>
      </c>
      <c r="B193" s="53">
        <v>0</v>
      </c>
      <c r="C193" s="53">
        <v>0</v>
      </c>
      <c r="D193" s="28"/>
    </row>
    <row r="194" s="17" customFormat="1" ht="22.15" customHeight="1" spans="1:4">
      <c r="A194" s="52" t="s">
        <v>46</v>
      </c>
      <c r="B194" s="53">
        <v>0</v>
      </c>
      <c r="C194" s="53">
        <v>0</v>
      </c>
      <c r="D194" s="28"/>
    </row>
    <row r="195" s="17" customFormat="1" ht="22.15" customHeight="1" spans="1:4">
      <c r="A195" s="54" t="s">
        <v>143</v>
      </c>
      <c r="B195" s="53">
        <v>0</v>
      </c>
      <c r="C195" s="53">
        <v>0</v>
      </c>
      <c r="D195" s="28"/>
    </row>
    <row r="196" s="17" customFormat="1" ht="22.15" customHeight="1" spans="1:4">
      <c r="A196" s="54" t="s">
        <v>144</v>
      </c>
      <c r="B196" s="50">
        <f>SUM(B197:B201)</f>
        <v>0</v>
      </c>
      <c r="C196" s="50">
        <f>SUM(C197:C201)</f>
        <v>0</v>
      </c>
      <c r="D196" s="56"/>
    </row>
    <row r="197" s="17" customFormat="1" ht="22.15" customHeight="1" spans="1:4">
      <c r="A197" s="54" t="s">
        <v>37</v>
      </c>
      <c r="B197" s="53">
        <v>0</v>
      </c>
      <c r="C197" s="53">
        <v>0</v>
      </c>
      <c r="D197" s="28"/>
    </row>
    <row r="198" s="17" customFormat="1" ht="22.15" customHeight="1" spans="1:4">
      <c r="A198" s="49" t="s">
        <v>38</v>
      </c>
      <c r="B198" s="53">
        <v>0</v>
      </c>
      <c r="C198" s="53">
        <v>0</v>
      </c>
      <c r="D198" s="28"/>
    </row>
    <row r="199" s="17" customFormat="1" ht="22.15" customHeight="1" spans="1:4">
      <c r="A199" s="52" t="s">
        <v>39</v>
      </c>
      <c r="B199" s="53">
        <v>0</v>
      </c>
      <c r="C199" s="53">
        <v>0</v>
      </c>
      <c r="D199" s="28"/>
    </row>
    <row r="200" s="17" customFormat="1" ht="22.15" customHeight="1" spans="1:4">
      <c r="A200" s="52" t="s">
        <v>46</v>
      </c>
      <c r="B200" s="53">
        <v>0</v>
      </c>
      <c r="C200" s="53">
        <v>0</v>
      </c>
      <c r="D200" s="28"/>
    </row>
    <row r="201" s="17" customFormat="1" ht="22.15" customHeight="1" spans="1:4">
      <c r="A201" s="52" t="s">
        <v>145</v>
      </c>
      <c r="B201" s="53">
        <v>0</v>
      </c>
      <c r="C201" s="53">
        <v>0</v>
      </c>
      <c r="D201" s="28"/>
    </row>
    <row r="202" s="17" customFormat="1" ht="22.15" customHeight="1" spans="1:4">
      <c r="A202" s="54" t="s">
        <v>146</v>
      </c>
      <c r="B202" s="50">
        <f>SUM(B203:B207)</f>
        <v>1180</v>
      </c>
      <c r="C202" s="50">
        <f>SUM(C203:C207)</f>
        <v>1169</v>
      </c>
      <c r="D202" s="56"/>
    </row>
    <row r="203" s="17" customFormat="1" ht="22.15" customHeight="1" spans="1:4">
      <c r="A203" s="54" t="s">
        <v>37</v>
      </c>
      <c r="B203" s="53">
        <v>95</v>
      </c>
      <c r="C203" s="53">
        <v>95</v>
      </c>
      <c r="D203" s="28"/>
    </row>
    <row r="204" s="17" customFormat="1" ht="22.15" customHeight="1" spans="1:4">
      <c r="A204" s="54" t="s">
        <v>38</v>
      </c>
      <c r="B204" s="53">
        <v>2</v>
      </c>
      <c r="C204" s="53">
        <v>2</v>
      </c>
      <c r="D204" s="28"/>
    </row>
    <row r="205" s="17" customFormat="1" ht="22.15" customHeight="1" spans="1:4">
      <c r="A205" s="52" t="s">
        <v>39</v>
      </c>
      <c r="B205" s="53">
        <v>0</v>
      </c>
      <c r="C205" s="53">
        <v>0</v>
      </c>
      <c r="D205" s="28"/>
    </row>
    <row r="206" s="17" customFormat="1" ht="22.15" customHeight="1" spans="1:4">
      <c r="A206" s="52" t="s">
        <v>46</v>
      </c>
      <c r="B206" s="53">
        <v>0</v>
      </c>
      <c r="C206" s="53">
        <v>0</v>
      </c>
      <c r="D206" s="28"/>
    </row>
    <row r="207" s="17" customFormat="1" ht="22.15" customHeight="1" spans="1:4">
      <c r="A207" s="52" t="s">
        <v>147</v>
      </c>
      <c r="B207" s="53">
        <v>1083</v>
      </c>
      <c r="C207" s="53">
        <v>1072</v>
      </c>
      <c r="D207" s="28"/>
    </row>
    <row r="208" s="17" customFormat="1" ht="22.15" customHeight="1" spans="1:4">
      <c r="A208" s="52" t="s">
        <v>148</v>
      </c>
      <c r="B208" s="50">
        <f>SUM(B209:B214)</f>
        <v>0</v>
      </c>
      <c r="C208" s="50">
        <f>SUM(C209:C214)</f>
        <v>0</v>
      </c>
      <c r="D208" s="28"/>
    </row>
    <row r="209" s="17" customFormat="1" ht="22.15" customHeight="1" spans="1:4">
      <c r="A209" s="52" t="s">
        <v>37</v>
      </c>
      <c r="B209" s="53">
        <v>0</v>
      </c>
      <c r="C209" s="53">
        <v>0</v>
      </c>
      <c r="D209" s="56"/>
    </row>
    <row r="210" s="17" customFormat="1" ht="22.15" customHeight="1" spans="1:4">
      <c r="A210" s="52" t="s">
        <v>38</v>
      </c>
      <c r="B210" s="53">
        <v>0</v>
      </c>
      <c r="C210" s="53">
        <v>0</v>
      </c>
      <c r="D210" s="61"/>
    </row>
    <row r="211" s="17" customFormat="1" ht="22.15" customHeight="1" spans="1:4">
      <c r="A211" s="52" t="s">
        <v>39</v>
      </c>
      <c r="B211" s="53">
        <v>0</v>
      </c>
      <c r="C211" s="53">
        <v>0</v>
      </c>
      <c r="D211" s="61"/>
    </row>
    <row r="212" s="17" customFormat="1" ht="22.15" customHeight="1" spans="1:4">
      <c r="A212" s="52" t="s">
        <v>149</v>
      </c>
      <c r="B212" s="53">
        <v>0</v>
      </c>
      <c r="C212" s="53">
        <v>0</v>
      </c>
      <c r="D212" s="61"/>
    </row>
    <row r="213" s="17" customFormat="1" ht="22.15" customHeight="1" spans="1:4">
      <c r="A213" s="52" t="s">
        <v>46</v>
      </c>
      <c r="B213" s="53">
        <v>0</v>
      </c>
      <c r="C213" s="53">
        <v>0</v>
      </c>
      <c r="D213" s="28"/>
    </row>
    <row r="214" s="17" customFormat="1" ht="22.15" customHeight="1" spans="1:4">
      <c r="A214" s="52" t="s">
        <v>150</v>
      </c>
      <c r="B214" s="53">
        <v>0</v>
      </c>
      <c r="C214" s="53">
        <v>0</v>
      </c>
      <c r="D214" s="28"/>
    </row>
    <row r="215" s="17" customFormat="1" ht="22.15" customHeight="1" spans="1:4">
      <c r="A215" s="52" t="s">
        <v>151</v>
      </c>
      <c r="B215" s="50">
        <f>SUM(B216:B229)</f>
        <v>3250</v>
      </c>
      <c r="C215" s="50">
        <f>SUM(C216:C229)</f>
        <v>3245</v>
      </c>
      <c r="D215" s="28"/>
    </row>
    <row r="216" s="17" customFormat="1" ht="22.15" customHeight="1" spans="1:4">
      <c r="A216" s="52" t="s">
        <v>37</v>
      </c>
      <c r="B216" s="53">
        <v>2687</v>
      </c>
      <c r="C216" s="53">
        <v>2687</v>
      </c>
      <c r="D216" s="28"/>
    </row>
    <row r="217" s="17" customFormat="1" ht="22.15" customHeight="1" spans="1:4">
      <c r="A217" s="52" t="s">
        <v>38</v>
      </c>
      <c r="B217" s="53">
        <v>250</v>
      </c>
      <c r="C217" s="53">
        <v>250</v>
      </c>
      <c r="D217" s="56"/>
    </row>
    <row r="218" s="17" customFormat="1" ht="22.15" customHeight="1" spans="1:4">
      <c r="A218" s="52" t="s">
        <v>39</v>
      </c>
      <c r="B218" s="53">
        <v>0</v>
      </c>
      <c r="C218" s="53">
        <v>0</v>
      </c>
      <c r="D218" s="28"/>
    </row>
    <row r="219" s="17" customFormat="1" ht="22.15" customHeight="1" spans="1:4">
      <c r="A219" s="52" t="s">
        <v>152</v>
      </c>
      <c r="B219" s="53">
        <v>5</v>
      </c>
      <c r="C219" s="53">
        <v>5</v>
      </c>
      <c r="D219" s="28"/>
    </row>
    <row r="220" s="17" customFormat="1" ht="22.15" customHeight="1" spans="1:4">
      <c r="A220" s="52" t="s">
        <v>153</v>
      </c>
      <c r="B220" s="53">
        <v>37</v>
      </c>
      <c r="C220" s="53">
        <v>37</v>
      </c>
      <c r="D220" s="28"/>
    </row>
    <row r="221" s="17" customFormat="1" ht="22.15" customHeight="1" spans="1:4">
      <c r="A221" s="52" t="s">
        <v>78</v>
      </c>
      <c r="B221" s="53">
        <v>0</v>
      </c>
      <c r="C221" s="53">
        <v>0</v>
      </c>
      <c r="D221" s="28"/>
    </row>
    <row r="222" s="17" customFormat="1" ht="22.15" customHeight="1" spans="1:4">
      <c r="A222" s="52" t="s">
        <v>154</v>
      </c>
      <c r="B222" s="53">
        <v>0</v>
      </c>
      <c r="C222" s="53">
        <v>0</v>
      </c>
      <c r="D222" s="28"/>
    </row>
    <row r="223" s="17" customFormat="1" ht="22.15" customHeight="1" spans="1:4">
      <c r="A223" s="52" t="s">
        <v>155</v>
      </c>
      <c r="B223" s="53">
        <v>0</v>
      </c>
      <c r="C223" s="53">
        <v>0</v>
      </c>
      <c r="D223" s="28"/>
    </row>
    <row r="224" s="17" customFormat="1" ht="22.15" customHeight="1" spans="1:4">
      <c r="A224" s="52" t="s">
        <v>156</v>
      </c>
      <c r="B224" s="53">
        <v>0</v>
      </c>
      <c r="C224" s="53">
        <v>0</v>
      </c>
      <c r="D224" s="56"/>
    </row>
    <row r="225" s="17" customFormat="1" ht="22.15" customHeight="1" spans="1:4">
      <c r="A225" s="52" t="s">
        <v>157</v>
      </c>
      <c r="B225" s="53">
        <v>0</v>
      </c>
      <c r="C225" s="53">
        <v>0</v>
      </c>
      <c r="D225" s="28"/>
    </row>
    <row r="226" s="17" customFormat="1" ht="22.15" customHeight="1" spans="1:4">
      <c r="A226" s="52" t="s">
        <v>158</v>
      </c>
      <c r="B226" s="53">
        <v>0</v>
      </c>
      <c r="C226" s="53">
        <v>0</v>
      </c>
      <c r="D226" s="28"/>
    </row>
    <row r="227" s="17" customFormat="1" ht="22.15" customHeight="1" spans="1:4">
      <c r="A227" s="52" t="s">
        <v>159</v>
      </c>
      <c r="B227" s="53">
        <v>0</v>
      </c>
      <c r="C227" s="53">
        <v>0</v>
      </c>
      <c r="D227" s="28"/>
    </row>
    <row r="228" s="17" customFormat="1" ht="22.15" customHeight="1" spans="1:4">
      <c r="A228" s="52" t="s">
        <v>46</v>
      </c>
      <c r="B228" s="53">
        <v>266</v>
      </c>
      <c r="C228" s="53">
        <v>266</v>
      </c>
      <c r="D228" s="28"/>
    </row>
    <row r="229" s="17" customFormat="1" ht="22.15" customHeight="1" spans="1:4">
      <c r="A229" s="52" t="s">
        <v>160</v>
      </c>
      <c r="B229" s="53">
        <v>5</v>
      </c>
      <c r="C229" s="53">
        <v>0</v>
      </c>
      <c r="D229" s="28"/>
    </row>
    <row r="230" s="17" customFormat="1" ht="22.15" customHeight="1" spans="1:4">
      <c r="A230" s="52" t="s">
        <v>161</v>
      </c>
      <c r="B230" s="50">
        <f>SUM(B231:B232)</f>
        <v>16020</v>
      </c>
      <c r="C230" s="50">
        <f>SUM(C231:C232)</f>
        <v>11260</v>
      </c>
      <c r="D230" s="56"/>
    </row>
    <row r="231" s="17" customFormat="1" ht="22.15" customHeight="1" spans="1:4">
      <c r="A231" s="54" t="s">
        <v>162</v>
      </c>
      <c r="B231" s="53">
        <v>0</v>
      </c>
      <c r="C231" s="53">
        <v>0</v>
      </c>
      <c r="D231" s="28"/>
    </row>
    <row r="232" s="17" customFormat="1" ht="22.15" customHeight="1" spans="1:4">
      <c r="A232" s="54" t="s">
        <v>163</v>
      </c>
      <c r="B232" s="53">
        <v>16020</v>
      </c>
      <c r="C232" s="53">
        <v>11260</v>
      </c>
      <c r="D232" s="28"/>
    </row>
    <row r="233" s="17" customFormat="1" ht="22.15" customHeight="1" spans="1:4">
      <c r="A233" s="49" t="s">
        <v>164</v>
      </c>
      <c r="B233" s="50">
        <f>SUM(B234,B236)</f>
        <v>0</v>
      </c>
      <c r="C233" s="50">
        <f>SUM(C234,C236)</f>
        <v>0</v>
      </c>
      <c r="D233" s="28"/>
    </row>
    <row r="234" s="17" customFormat="1" ht="22.15" customHeight="1" spans="1:4">
      <c r="A234" s="52" t="s">
        <v>165</v>
      </c>
      <c r="B234" s="50">
        <f>SUM(B236:B236)</f>
        <v>0</v>
      </c>
      <c r="C234" s="50">
        <f>SUM(C236:C236)</f>
        <v>0</v>
      </c>
      <c r="D234" s="28"/>
    </row>
    <row r="235" s="17" customFormat="1" ht="22.15" customHeight="1" spans="1:4">
      <c r="A235" s="62" t="s">
        <v>166</v>
      </c>
      <c r="B235" s="50"/>
      <c r="C235" s="50"/>
      <c r="D235" s="28"/>
    </row>
    <row r="236" s="17" customFormat="1" ht="22.15" customHeight="1" spans="1:4">
      <c r="A236" s="52" t="s">
        <v>167</v>
      </c>
      <c r="B236" s="50">
        <v>0</v>
      </c>
      <c r="C236" s="50">
        <v>0</v>
      </c>
      <c r="D236" s="56"/>
    </row>
    <row r="237" s="17" customFormat="1" ht="22.15" customHeight="1" spans="1:4">
      <c r="A237" s="49" t="s">
        <v>168</v>
      </c>
      <c r="B237" s="50">
        <f>SUM(B238,B239,B240,B241,B242,B243,B244,B245,B246,B247,B248)</f>
        <v>0</v>
      </c>
      <c r="C237" s="50">
        <f>SUM(C238,C239,C240,C241,C242,C243,C244,C245,C246,C247,C248)</f>
        <v>0</v>
      </c>
      <c r="D237" s="28"/>
    </row>
    <row r="238" s="17" customFormat="1" ht="22.15" customHeight="1" spans="1:4">
      <c r="A238" s="54" t="s">
        <v>169</v>
      </c>
      <c r="B238" s="50">
        <f>SUM(B239:B247)</f>
        <v>0</v>
      </c>
      <c r="C238" s="50">
        <f>SUM(C239:C247)</f>
        <v>0</v>
      </c>
      <c r="D238" s="28"/>
    </row>
    <row r="239" s="17" customFormat="1" ht="22.15" customHeight="1" spans="1:4">
      <c r="A239" s="54" t="s">
        <v>170</v>
      </c>
      <c r="B239" s="53">
        <v>0</v>
      </c>
      <c r="C239" s="53">
        <v>0</v>
      </c>
      <c r="D239" s="28"/>
    </row>
    <row r="240" s="17" customFormat="1" ht="22.15" customHeight="1" spans="1:4">
      <c r="A240" s="52" t="s">
        <v>171</v>
      </c>
      <c r="B240" s="53">
        <v>0</v>
      </c>
      <c r="C240" s="53">
        <v>0</v>
      </c>
      <c r="D240" s="28"/>
    </row>
    <row r="241" s="17" customFormat="1" ht="22.15" customHeight="1" spans="1:4">
      <c r="A241" s="52" t="s">
        <v>172</v>
      </c>
      <c r="B241" s="53">
        <v>0</v>
      </c>
      <c r="C241" s="53">
        <v>0</v>
      </c>
      <c r="D241" s="28"/>
    </row>
    <row r="242" s="17" customFormat="1" ht="22.15" customHeight="1" spans="1:4">
      <c r="A242" s="52" t="s">
        <v>173</v>
      </c>
      <c r="B242" s="53">
        <v>0</v>
      </c>
      <c r="C242" s="53">
        <v>0</v>
      </c>
      <c r="D242" s="56"/>
    </row>
    <row r="243" s="17" customFormat="1" ht="22.15" customHeight="1" spans="1:4">
      <c r="A243" s="54" t="s">
        <v>174</v>
      </c>
      <c r="B243" s="53">
        <v>0</v>
      </c>
      <c r="C243" s="53">
        <v>0</v>
      </c>
      <c r="D243" s="28"/>
    </row>
    <row r="244" s="17" customFormat="1" ht="22.15" customHeight="1" spans="1:4">
      <c r="A244" s="54" t="s">
        <v>175</v>
      </c>
      <c r="B244" s="53">
        <v>0</v>
      </c>
      <c r="C244" s="53">
        <v>0</v>
      </c>
      <c r="D244" s="28"/>
    </row>
    <row r="245" s="17" customFormat="1" ht="22.15" customHeight="1" spans="1:4">
      <c r="A245" s="54" t="s">
        <v>176</v>
      </c>
      <c r="B245" s="53">
        <v>0</v>
      </c>
      <c r="C245" s="53">
        <v>0</v>
      </c>
      <c r="D245" s="28"/>
    </row>
    <row r="246" s="17" customFormat="1" ht="22.15" customHeight="1" spans="1:4">
      <c r="A246" s="54" t="s">
        <v>177</v>
      </c>
      <c r="B246" s="53">
        <v>0</v>
      </c>
      <c r="C246" s="53">
        <v>0</v>
      </c>
      <c r="D246" s="28"/>
    </row>
    <row r="247" s="17" customFormat="1" ht="22.15" customHeight="1" spans="1:4">
      <c r="A247" s="54" t="s">
        <v>178</v>
      </c>
      <c r="B247" s="53">
        <v>0</v>
      </c>
      <c r="C247" s="53">
        <v>0</v>
      </c>
      <c r="D247" s="28"/>
    </row>
    <row r="248" s="17" customFormat="1" ht="22.15" customHeight="1" spans="1:4">
      <c r="A248" s="54" t="s">
        <v>179</v>
      </c>
      <c r="B248" s="50">
        <v>0</v>
      </c>
      <c r="C248" s="50">
        <v>0</v>
      </c>
      <c r="D248" s="56"/>
    </row>
    <row r="249" s="17" customFormat="1" ht="22.15" customHeight="1" spans="1:4">
      <c r="A249" s="49" t="s">
        <v>180</v>
      </c>
      <c r="B249" s="50">
        <f>SUM(B250,B253,B264,B271,B279,B288,B302,B312,B322,B330,B336)</f>
        <v>11553</v>
      </c>
      <c r="C249" s="50">
        <f>SUM(C250,C253,C264,C271,C279,C288,C302,C312,C322,C330,C336)</f>
        <v>11660</v>
      </c>
      <c r="D249" s="51"/>
    </row>
    <row r="250" s="17" customFormat="1" ht="22.15" customHeight="1" spans="1:4">
      <c r="A250" s="52" t="s">
        <v>181</v>
      </c>
      <c r="B250" s="50">
        <f>SUM(B251:B252)</f>
        <v>31</v>
      </c>
      <c r="C250" s="50">
        <f>SUM(C251:C252)</f>
        <v>31</v>
      </c>
      <c r="D250" s="28"/>
    </row>
    <row r="251" s="17" customFormat="1" ht="22.15" customHeight="1" spans="1:4">
      <c r="A251" s="52" t="s">
        <v>182</v>
      </c>
      <c r="B251" s="53">
        <v>31</v>
      </c>
      <c r="C251" s="53">
        <v>31</v>
      </c>
      <c r="D251" s="28"/>
    </row>
    <row r="252" s="17" customFormat="1" ht="22.15" customHeight="1" spans="1:4">
      <c r="A252" s="54" t="s">
        <v>183</v>
      </c>
      <c r="B252" s="53">
        <v>0</v>
      </c>
      <c r="C252" s="53">
        <v>0</v>
      </c>
      <c r="D252" s="28"/>
    </row>
    <row r="253" s="17" customFormat="1" ht="22.15" customHeight="1" spans="1:4">
      <c r="A253" s="54" t="s">
        <v>184</v>
      </c>
      <c r="B253" s="50">
        <f>SUM(B254:B263)</f>
        <v>10532</v>
      </c>
      <c r="C253" s="50">
        <f>SUM(C254:C263)</f>
        <v>10639</v>
      </c>
      <c r="D253" s="28"/>
    </row>
    <row r="254" s="17" customFormat="1" ht="22.15" customHeight="1" spans="1:4">
      <c r="A254" s="54" t="s">
        <v>37</v>
      </c>
      <c r="B254" s="53">
        <v>10358</v>
      </c>
      <c r="C254" s="53">
        <v>10358</v>
      </c>
      <c r="D254" s="56"/>
    </row>
    <row r="255" s="17" customFormat="1" ht="22.15" customHeight="1" spans="1:4">
      <c r="A255" s="54" t="s">
        <v>38</v>
      </c>
      <c r="B255" s="53">
        <v>0</v>
      </c>
      <c r="C255" s="53">
        <v>150</v>
      </c>
      <c r="D255" s="28"/>
    </row>
    <row r="256" s="17" customFormat="1" ht="22.15" customHeight="1" spans="1:4">
      <c r="A256" s="54" t="s">
        <v>39</v>
      </c>
      <c r="B256" s="53">
        <v>0</v>
      </c>
      <c r="C256" s="53">
        <v>0</v>
      </c>
      <c r="D256" s="28"/>
    </row>
    <row r="257" s="17" customFormat="1" ht="22.15" customHeight="1" spans="1:4">
      <c r="A257" s="54" t="s">
        <v>78</v>
      </c>
      <c r="B257" s="53">
        <v>0</v>
      </c>
      <c r="C257" s="53">
        <v>0</v>
      </c>
      <c r="D257" s="28"/>
    </row>
    <row r="258" s="17" customFormat="1" ht="22.15" customHeight="1" spans="1:4">
      <c r="A258" s="54" t="s">
        <v>185</v>
      </c>
      <c r="B258" s="53">
        <v>18</v>
      </c>
      <c r="C258" s="53">
        <v>18</v>
      </c>
      <c r="D258" s="28"/>
    </row>
    <row r="259" s="17" customFormat="1" ht="22.15" customHeight="1" spans="1:4">
      <c r="A259" s="54" t="s">
        <v>186</v>
      </c>
      <c r="B259" s="53">
        <v>0</v>
      </c>
      <c r="C259" s="53">
        <v>0</v>
      </c>
      <c r="D259" s="28"/>
    </row>
    <row r="260" s="17" customFormat="1" ht="22.15" customHeight="1" spans="1:4">
      <c r="A260" s="54" t="s">
        <v>187</v>
      </c>
      <c r="B260" s="53">
        <v>0</v>
      </c>
      <c r="C260" s="53">
        <v>0</v>
      </c>
      <c r="D260" s="28"/>
    </row>
    <row r="261" s="17" customFormat="1" ht="22.15" customHeight="1" spans="1:4">
      <c r="A261" s="54" t="s">
        <v>188</v>
      </c>
      <c r="B261" s="53">
        <v>0</v>
      </c>
      <c r="C261" s="53">
        <v>0</v>
      </c>
      <c r="D261" s="28"/>
    </row>
    <row r="262" s="17" customFormat="1" ht="22.15" customHeight="1" spans="1:4">
      <c r="A262" s="54" t="s">
        <v>46</v>
      </c>
      <c r="B262" s="53">
        <v>0</v>
      </c>
      <c r="C262" s="53">
        <v>0</v>
      </c>
      <c r="D262" s="28"/>
    </row>
    <row r="263" s="17" customFormat="1" ht="22.15" customHeight="1" spans="1:4">
      <c r="A263" s="54" t="s">
        <v>189</v>
      </c>
      <c r="B263" s="53">
        <v>156</v>
      </c>
      <c r="C263" s="53">
        <v>113</v>
      </c>
      <c r="D263" s="28"/>
    </row>
    <row r="264" s="17" customFormat="1" ht="22.15" customHeight="1" spans="1:4">
      <c r="A264" s="52" t="s">
        <v>190</v>
      </c>
      <c r="B264" s="50">
        <f>SUM(B265:B270)</f>
        <v>0</v>
      </c>
      <c r="C264" s="50">
        <f>SUM(C265:C270)</f>
        <v>0</v>
      </c>
      <c r="D264" s="28"/>
    </row>
    <row r="265" s="17" customFormat="1" ht="22.15" customHeight="1" spans="1:4">
      <c r="A265" s="52" t="s">
        <v>37</v>
      </c>
      <c r="B265" s="53">
        <v>0</v>
      </c>
      <c r="C265" s="53">
        <v>0</v>
      </c>
      <c r="D265" s="28"/>
    </row>
    <row r="266" s="17" customFormat="1" ht="22.15" customHeight="1" spans="1:4">
      <c r="A266" s="52" t="s">
        <v>38</v>
      </c>
      <c r="B266" s="53">
        <v>0</v>
      </c>
      <c r="C266" s="53">
        <v>0</v>
      </c>
      <c r="D266" s="28"/>
    </row>
    <row r="267" s="17" customFormat="1" ht="22.15" customHeight="1" spans="1:4">
      <c r="A267" s="54" t="s">
        <v>39</v>
      </c>
      <c r="B267" s="53">
        <v>0</v>
      </c>
      <c r="C267" s="53">
        <v>0</v>
      </c>
      <c r="D267" s="28"/>
    </row>
    <row r="268" s="17" customFormat="1" ht="22.15" customHeight="1" spans="1:4">
      <c r="A268" s="54" t="s">
        <v>191</v>
      </c>
      <c r="B268" s="53">
        <v>0</v>
      </c>
      <c r="C268" s="53">
        <v>0</v>
      </c>
      <c r="D268" s="28"/>
    </row>
    <row r="269" s="17" customFormat="1" ht="22.15" customHeight="1" spans="1:4">
      <c r="A269" s="54" t="s">
        <v>46</v>
      </c>
      <c r="B269" s="53">
        <v>0</v>
      </c>
      <c r="C269" s="53">
        <v>0</v>
      </c>
      <c r="D269" s="28"/>
    </row>
    <row r="270" s="17" customFormat="1" ht="22.15" customHeight="1" spans="1:4">
      <c r="A270" s="49" t="s">
        <v>192</v>
      </c>
      <c r="B270" s="53">
        <v>0</v>
      </c>
      <c r="C270" s="53">
        <v>0</v>
      </c>
      <c r="D270" s="28"/>
    </row>
    <row r="271" s="17" customFormat="1" ht="22.15" customHeight="1" spans="1:4">
      <c r="A271" s="55" t="s">
        <v>193</v>
      </c>
      <c r="B271" s="50">
        <f>SUM(B272:B278)</f>
        <v>0</v>
      </c>
      <c r="C271" s="50">
        <f>SUM(C272:C278)</f>
        <v>0</v>
      </c>
      <c r="D271" s="28"/>
    </row>
    <row r="272" s="17" customFormat="1" ht="22.15" customHeight="1" spans="1:4">
      <c r="A272" s="52" t="s">
        <v>37</v>
      </c>
      <c r="B272" s="53">
        <v>0</v>
      </c>
      <c r="C272" s="53">
        <v>0</v>
      </c>
      <c r="D272" s="56"/>
    </row>
    <row r="273" s="17" customFormat="1" ht="22.15" customHeight="1" spans="1:4">
      <c r="A273" s="52" t="s">
        <v>38</v>
      </c>
      <c r="B273" s="53">
        <v>0</v>
      </c>
      <c r="C273" s="53">
        <v>0</v>
      </c>
      <c r="D273" s="56"/>
    </row>
    <row r="274" s="17" customFormat="1" ht="22.15" customHeight="1" spans="1:4">
      <c r="A274" s="54" t="s">
        <v>39</v>
      </c>
      <c r="B274" s="53">
        <v>0</v>
      </c>
      <c r="C274" s="53">
        <v>0</v>
      </c>
      <c r="D274" s="28"/>
    </row>
    <row r="275" s="17" customFormat="1" ht="22.15" customHeight="1" spans="1:4">
      <c r="A275" s="54" t="s">
        <v>194</v>
      </c>
      <c r="B275" s="53">
        <v>0</v>
      </c>
      <c r="C275" s="53">
        <v>0</v>
      </c>
      <c r="D275" s="28"/>
    </row>
    <row r="276" s="17" customFormat="1" ht="22.15" customHeight="1" spans="1:4">
      <c r="A276" s="54" t="s">
        <v>195</v>
      </c>
      <c r="B276" s="53">
        <v>0</v>
      </c>
      <c r="C276" s="53">
        <v>0</v>
      </c>
      <c r="D276" s="28"/>
    </row>
    <row r="277" s="17" customFormat="1" ht="22.15" customHeight="1" spans="1:4">
      <c r="A277" s="54" t="s">
        <v>46</v>
      </c>
      <c r="B277" s="53">
        <v>0</v>
      </c>
      <c r="C277" s="53">
        <v>0</v>
      </c>
      <c r="D277" s="28"/>
    </row>
    <row r="278" s="17" customFormat="1" ht="22.15" customHeight="1" spans="1:4">
      <c r="A278" s="54" t="s">
        <v>196</v>
      </c>
      <c r="B278" s="53">
        <v>0</v>
      </c>
      <c r="C278" s="53">
        <v>0</v>
      </c>
      <c r="D278" s="28"/>
    </row>
    <row r="279" s="17" customFormat="1" ht="22.15" customHeight="1" spans="1:4">
      <c r="A279" s="49" t="s">
        <v>197</v>
      </c>
      <c r="B279" s="50">
        <f>SUM(B280:B287)</f>
        <v>0</v>
      </c>
      <c r="C279" s="50">
        <f>SUM(C280:C287)</f>
        <v>0</v>
      </c>
      <c r="D279" s="28"/>
    </row>
    <row r="280" s="17" customFormat="1" ht="22.15" customHeight="1" spans="1:4">
      <c r="A280" s="52" t="s">
        <v>37</v>
      </c>
      <c r="B280" s="53">
        <v>0</v>
      </c>
      <c r="C280" s="53">
        <v>0</v>
      </c>
      <c r="D280" s="28"/>
    </row>
    <row r="281" s="17" customFormat="1" ht="22.15" customHeight="1" spans="1:4">
      <c r="A281" s="52" t="s">
        <v>38</v>
      </c>
      <c r="B281" s="53">
        <v>0</v>
      </c>
      <c r="C281" s="53">
        <v>0</v>
      </c>
      <c r="D281" s="28"/>
    </row>
    <row r="282" s="17" customFormat="1" ht="22.15" customHeight="1" spans="1:4">
      <c r="A282" s="52" t="s">
        <v>39</v>
      </c>
      <c r="B282" s="53">
        <v>0</v>
      </c>
      <c r="C282" s="53">
        <v>0</v>
      </c>
      <c r="D282" s="28"/>
    </row>
    <row r="283" s="17" customFormat="1" ht="22.15" customHeight="1" spans="1:4">
      <c r="A283" s="54" t="s">
        <v>198</v>
      </c>
      <c r="B283" s="53">
        <v>0</v>
      </c>
      <c r="C283" s="53">
        <v>0</v>
      </c>
      <c r="D283" s="56"/>
    </row>
    <row r="284" s="17" customFormat="1" ht="22.15" customHeight="1" spans="1:4">
      <c r="A284" s="54" t="s">
        <v>199</v>
      </c>
      <c r="B284" s="53">
        <v>0</v>
      </c>
      <c r="C284" s="53">
        <v>0</v>
      </c>
      <c r="D284" s="28"/>
    </row>
    <row r="285" s="17" customFormat="1" ht="22.15" customHeight="1" spans="1:4">
      <c r="A285" s="54" t="s">
        <v>200</v>
      </c>
      <c r="B285" s="53">
        <v>0</v>
      </c>
      <c r="C285" s="53">
        <v>0</v>
      </c>
      <c r="D285" s="28"/>
    </row>
    <row r="286" s="17" customFormat="1" ht="22.15" customHeight="1" spans="1:4">
      <c r="A286" s="52" t="s">
        <v>46</v>
      </c>
      <c r="B286" s="53">
        <v>0</v>
      </c>
      <c r="C286" s="53">
        <v>0</v>
      </c>
      <c r="D286" s="28"/>
    </row>
    <row r="287" s="17" customFormat="1" ht="22.15" customHeight="1" spans="1:4">
      <c r="A287" s="52" t="s">
        <v>201</v>
      </c>
      <c r="B287" s="53">
        <v>0</v>
      </c>
      <c r="C287" s="53">
        <v>0</v>
      </c>
      <c r="D287" s="28"/>
    </row>
    <row r="288" s="17" customFormat="1" ht="22.15" customHeight="1" spans="1:4">
      <c r="A288" s="52" t="s">
        <v>202</v>
      </c>
      <c r="B288" s="50">
        <f>SUM(B289:B301)</f>
        <v>803</v>
      </c>
      <c r="C288" s="50">
        <f>SUM(C289:C301)</f>
        <v>803</v>
      </c>
      <c r="D288" s="51"/>
    </row>
    <row r="289" s="17" customFormat="1" ht="22.15" customHeight="1" spans="1:4">
      <c r="A289" s="54" t="s">
        <v>37</v>
      </c>
      <c r="B289" s="53">
        <v>619</v>
      </c>
      <c r="C289" s="53">
        <v>619</v>
      </c>
      <c r="D289" s="28"/>
    </row>
    <row r="290" s="17" customFormat="1" ht="22.15" customHeight="1" spans="1:4">
      <c r="A290" s="54" t="s">
        <v>38</v>
      </c>
      <c r="B290" s="53">
        <v>32</v>
      </c>
      <c r="C290" s="53">
        <v>32</v>
      </c>
      <c r="D290" s="28"/>
    </row>
    <row r="291" s="17" customFormat="1" ht="22.15" customHeight="1" spans="1:4">
      <c r="A291" s="54" t="s">
        <v>39</v>
      </c>
      <c r="B291" s="53">
        <v>0</v>
      </c>
      <c r="C291" s="53">
        <v>0</v>
      </c>
      <c r="D291" s="28"/>
    </row>
    <row r="292" s="17" customFormat="1" ht="22.15" customHeight="1" spans="1:4">
      <c r="A292" s="49" t="s">
        <v>203</v>
      </c>
      <c r="B292" s="53">
        <v>12</v>
      </c>
      <c r="C292" s="53">
        <v>12</v>
      </c>
      <c r="D292" s="28"/>
    </row>
    <row r="293" s="17" customFormat="1" ht="22.15" customHeight="1" spans="1:4">
      <c r="A293" s="52" t="s">
        <v>204</v>
      </c>
      <c r="B293" s="53">
        <v>10</v>
      </c>
      <c r="C293" s="53">
        <v>10</v>
      </c>
      <c r="D293" s="28"/>
    </row>
    <row r="294" s="17" customFormat="1" ht="22.15" customHeight="1" spans="1:4">
      <c r="A294" s="52" t="s">
        <v>205</v>
      </c>
      <c r="B294" s="53">
        <v>0</v>
      </c>
      <c r="C294" s="53">
        <v>0</v>
      </c>
      <c r="D294" s="28"/>
    </row>
    <row r="295" s="17" customFormat="1" ht="22.15" customHeight="1" spans="1:4">
      <c r="A295" s="55" t="s">
        <v>206</v>
      </c>
      <c r="B295" s="53">
        <v>87</v>
      </c>
      <c r="C295" s="53">
        <v>87</v>
      </c>
      <c r="D295" s="28"/>
    </row>
    <row r="296" s="17" customFormat="1" ht="22.15" customHeight="1" spans="1:4">
      <c r="A296" s="54" t="s">
        <v>207</v>
      </c>
      <c r="B296" s="53">
        <v>0</v>
      </c>
      <c r="C296" s="53">
        <v>0</v>
      </c>
      <c r="D296" s="28"/>
    </row>
    <row r="297" s="17" customFormat="1" ht="22.15" customHeight="1" spans="1:4">
      <c r="A297" s="54" t="s">
        <v>208</v>
      </c>
      <c r="B297" s="53">
        <v>43</v>
      </c>
      <c r="C297" s="53">
        <v>43</v>
      </c>
      <c r="D297" s="28"/>
    </row>
    <row r="298" s="17" customFormat="1" ht="22.15" customHeight="1" spans="1:4">
      <c r="A298" s="54" t="s">
        <v>209</v>
      </c>
      <c r="B298" s="53">
        <v>0</v>
      </c>
      <c r="C298" s="53">
        <v>0</v>
      </c>
      <c r="D298" s="28"/>
    </row>
    <row r="299" s="17" customFormat="1" ht="22.15" customHeight="1" spans="1:4">
      <c r="A299" s="54" t="s">
        <v>78</v>
      </c>
      <c r="B299" s="53">
        <v>0</v>
      </c>
      <c r="C299" s="53">
        <v>0</v>
      </c>
      <c r="D299" s="28"/>
    </row>
    <row r="300" s="17" customFormat="1" ht="22.15" customHeight="1" spans="1:4">
      <c r="A300" s="54" t="s">
        <v>46</v>
      </c>
      <c r="B300" s="53">
        <v>0</v>
      </c>
      <c r="C300" s="53">
        <v>0</v>
      </c>
      <c r="D300" s="28"/>
    </row>
    <row r="301" s="17" customFormat="1" ht="22.15" customHeight="1" spans="1:4">
      <c r="A301" s="52" t="s">
        <v>210</v>
      </c>
      <c r="B301" s="53">
        <v>0</v>
      </c>
      <c r="C301" s="53">
        <v>0</v>
      </c>
      <c r="D301" s="28"/>
    </row>
    <row r="302" s="17" customFormat="1" ht="22.15" customHeight="1" spans="1:4">
      <c r="A302" s="55" t="s">
        <v>211</v>
      </c>
      <c r="B302" s="50">
        <f>SUM(B303:B311)</f>
        <v>0</v>
      </c>
      <c r="C302" s="50">
        <f>SUM(C303:C311)</f>
        <v>0</v>
      </c>
      <c r="D302" s="28"/>
    </row>
    <row r="303" s="17" customFormat="1" ht="22.15" customHeight="1" spans="1:4">
      <c r="A303" s="52" t="s">
        <v>37</v>
      </c>
      <c r="B303" s="53">
        <v>0</v>
      </c>
      <c r="C303" s="53">
        <v>0</v>
      </c>
      <c r="D303" s="28"/>
    </row>
    <row r="304" s="17" customFormat="1" ht="22.15" customHeight="1" spans="1:4">
      <c r="A304" s="54" t="s">
        <v>38</v>
      </c>
      <c r="B304" s="53">
        <v>0</v>
      </c>
      <c r="C304" s="53">
        <v>0</v>
      </c>
      <c r="D304" s="28"/>
    </row>
    <row r="305" s="17" customFormat="1" ht="22.15" customHeight="1" spans="1:4">
      <c r="A305" s="54" t="s">
        <v>39</v>
      </c>
      <c r="B305" s="53">
        <v>0</v>
      </c>
      <c r="C305" s="53">
        <v>0</v>
      </c>
      <c r="D305" s="56"/>
    </row>
    <row r="306" s="17" customFormat="1" ht="22.15" customHeight="1" spans="1:4">
      <c r="A306" s="54" t="s">
        <v>212</v>
      </c>
      <c r="B306" s="53">
        <v>0</v>
      </c>
      <c r="C306" s="53">
        <v>0</v>
      </c>
      <c r="D306" s="28"/>
    </row>
    <row r="307" s="17" customFormat="1" ht="22.15" customHeight="1" spans="1:4">
      <c r="A307" s="49" t="s">
        <v>213</v>
      </c>
      <c r="B307" s="53">
        <v>0</v>
      </c>
      <c r="C307" s="53">
        <v>0</v>
      </c>
      <c r="D307" s="51"/>
    </row>
    <row r="308" s="17" customFormat="1" ht="22.15" customHeight="1" spans="1:4">
      <c r="A308" s="52" t="s">
        <v>214</v>
      </c>
      <c r="B308" s="53">
        <v>0</v>
      </c>
      <c r="C308" s="53">
        <v>0</v>
      </c>
      <c r="D308" s="28"/>
    </row>
    <row r="309" s="17" customFormat="1" ht="22.15" customHeight="1" spans="1:4">
      <c r="A309" s="52" t="s">
        <v>78</v>
      </c>
      <c r="B309" s="53">
        <v>0</v>
      </c>
      <c r="C309" s="53">
        <v>0</v>
      </c>
      <c r="D309" s="28"/>
    </row>
    <row r="310" s="17" customFormat="1" ht="22.15" customHeight="1" spans="1:4">
      <c r="A310" s="52" t="s">
        <v>46</v>
      </c>
      <c r="B310" s="53">
        <v>0</v>
      </c>
      <c r="C310" s="53">
        <v>0</v>
      </c>
      <c r="D310" s="28"/>
    </row>
    <row r="311" s="17" customFormat="1" ht="22.15" customHeight="1" spans="1:4">
      <c r="A311" s="52" t="s">
        <v>215</v>
      </c>
      <c r="B311" s="53">
        <v>0</v>
      </c>
      <c r="C311" s="53">
        <v>0</v>
      </c>
      <c r="D311" s="28"/>
    </row>
    <row r="312" s="17" customFormat="1" ht="22.15" customHeight="1" spans="1:4">
      <c r="A312" s="54" t="s">
        <v>216</v>
      </c>
      <c r="B312" s="50">
        <f>SUM(B313:B321)</f>
        <v>0</v>
      </c>
      <c r="C312" s="50">
        <f>SUM(C313:C321)</f>
        <v>0</v>
      </c>
      <c r="D312" s="56"/>
    </row>
    <row r="313" s="17" customFormat="1" ht="22.15" customHeight="1" spans="1:4">
      <c r="A313" s="54" t="s">
        <v>37</v>
      </c>
      <c r="B313" s="53">
        <v>0</v>
      </c>
      <c r="C313" s="53">
        <v>0</v>
      </c>
      <c r="D313" s="28"/>
    </row>
    <row r="314" s="17" customFormat="1" ht="22.15" customHeight="1" spans="1:4">
      <c r="A314" s="54" t="s">
        <v>38</v>
      </c>
      <c r="B314" s="53">
        <v>0</v>
      </c>
      <c r="C314" s="53">
        <v>0</v>
      </c>
      <c r="D314" s="28"/>
    </row>
    <row r="315" s="17" customFormat="1" ht="22.15" customHeight="1" spans="1:4">
      <c r="A315" s="52" t="s">
        <v>39</v>
      </c>
      <c r="B315" s="53">
        <v>0</v>
      </c>
      <c r="C315" s="53">
        <v>0</v>
      </c>
      <c r="D315" s="28"/>
    </row>
    <row r="316" s="17" customFormat="1" ht="22.15" customHeight="1" spans="1:4">
      <c r="A316" s="52" t="s">
        <v>217</v>
      </c>
      <c r="B316" s="53">
        <v>0</v>
      </c>
      <c r="C316" s="53">
        <v>0</v>
      </c>
      <c r="D316" s="28"/>
    </row>
    <row r="317" s="17" customFormat="1" ht="22.15" customHeight="1" spans="1:4">
      <c r="A317" s="52" t="s">
        <v>218</v>
      </c>
      <c r="B317" s="53">
        <v>0</v>
      </c>
      <c r="C317" s="53">
        <v>0</v>
      </c>
      <c r="D317" s="28"/>
    </row>
    <row r="318" s="17" customFormat="1" ht="22.15" customHeight="1" spans="1:4">
      <c r="A318" s="54" t="s">
        <v>219</v>
      </c>
      <c r="B318" s="53">
        <v>0</v>
      </c>
      <c r="C318" s="53">
        <v>0</v>
      </c>
      <c r="D318" s="28"/>
    </row>
    <row r="319" s="17" customFormat="1" ht="22.15" customHeight="1" spans="1:4">
      <c r="A319" s="54" t="s">
        <v>78</v>
      </c>
      <c r="B319" s="53">
        <v>0</v>
      </c>
      <c r="C319" s="53">
        <v>0</v>
      </c>
      <c r="D319" s="28"/>
    </row>
    <row r="320" s="17" customFormat="1" ht="22.15" customHeight="1" spans="1:4">
      <c r="A320" s="54" t="s">
        <v>46</v>
      </c>
      <c r="B320" s="53">
        <v>0</v>
      </c>
      <c r="C320" s="53">
        <v>0</v>
      </c>
      <c r="D320" s="28"/>
    </row>
    <row r="321" s="17" customFormat="1" ht="22.15" customHeight="1" spans="1:4">
      <c r="A321" s="54" t="s">
        <v>220</v>
      </c>
      <c r="B321" s="53">
        <v>0</v>
      </c>
      <c r="C321" s="53">
        <v>0</v>
      </c>
      <c r="D321" s="28"/>
    </row>
    <row r="322" s="17" customFormat="1" ht="22.15" customHeight="1" spans="1:4">
      <c r="A322" s="49" t="s">
        <v>221</v>
      </c>
      <c r="B322" s="50">
        <f>SUM(B323:B329)</f>
        <v>0</v>
      </c>
      <c r="C322" s="50">
        <f>SUM(C323:C329)</f>
        <v>0</v>
      </c>
      <c r="D322" s="28"/>
    </row>
    <row r="323" s="17" customFormat="1" ht="22.15" customHeight="1" spans="1:4">
      <c r="A323" s="52" t="s">
        <v>37</v>
      </c>
      <c r="B323" s="58">
        <v>0</v>
      </c>
      <c r="C323" s="58">
        <v>0</v>
      </c>
      <c r="D323" s="28"/>
    </row>
    <row r="324" s="17" customFormat="1" ht="22.15" customHeight="1" spans="1:4">
      <c r="A324" s="52" t="s">
        <v>38</v>
      </c>
      <c r="B324" s="53">
        <v>0</v>
      </c>
      <c r="C324" s="53">
        <v>0</v>
      </c>
      <c r="D324" s="56"/>
    </row>
    <row r="325" s="17" customFormat="1" ht="22.15" customHeight="1" spans="1:4">
      <c r="A325" s="55" t="s">
        <v>39</v>
      </c>
      <c r="B325" s="53">
        <v>0</v>
      </c>
      <c r="C325" s="53">
        <v>0</v>
      </c>
      <c r="D325" s="28"/>
    </row>
    <row r="326" s="17" customFormat="1" ht="22.15" customHeight="1" spans="1:4">
      <c r="A326" s="59" t="s">
        <v>222</v>
      </c>
      <c r="B326" s="53">
        <v>0</v>
      </c>
      <c r="C326" s="53">
        <v>0</v>
      </c>
      <c r="D326" s="28"/>
    </row>
    <row r="327" s="17" customFormat="1" ht="22.15" customHeight="1" spans="1:4">
      <c r="A327" s="54" t="s">
        <v>223</v>
      </c>
      <c r="B327" s="53">
        <v>0</v>
      </c>
      <c r="C327" s="53">
        <v>0</v>
      </c>
      <c r="D327" s="28"/>
    </row>
    <row r="328" s="17" customFormat="1" ht="22.15" customHeight="1" spans="1:4">
      <c r="A328" s="54" t="s">
        <v>46</v>
      </c>
      <c r="B328" s="53">
        <v>0</v>
      </c>
      <c r="C328" s="53">
        <v>0</v>
      </c>
      <c r="D328" s="28"/>
    </row>
    <row r="329" s="17" customFormat="1" ht="22.15" customHeight="1" spans="1:4">
      <c r="A329" s="52" t="s">
        <v>224</v>
      </c>
      <c r="B329" s="53">
        <v>0</v>
      </c>
      <c r="C329" s="53">
        <v>0</v>
      </c>
      <c r="D329" s="28"/>
    </row>
    <row r="330" s="17" customFormat="1" ht="22.15" customHeight="1" spans="1:4">
      <c r="A330" s="52" t="s">
        <v>225</v>
      </c>
      <c r="B330" s="50">
        <f>SUM(B331:B335)</f>
        <v>0</v>
      </c>
      <c r="C330" s="50">
        <f>SUM(C331:C335)</f>
        <v>0</v>
      </c>
      <c r="D330" s="28"/>
    </row>
    <row r="331" s="17" customFormat="1" ht="22.15" customHeight="1" spans="1:4">
      <c r="A331" s="52" t="s">
        <v>37</v>
      </c>
      <c r="B331" s="53">
        <v>0</v>
      </c>
      <c r="C331" s="53">
        <v>0</v>
      </c>
      <c r="D331" s="28"/>
    </row>
    <row r="332" s="17" customFormat="1" ht="22.15" customHeight="1" spans="1:4">
      <c r="A332" s="54" t="s">
        <v>38</v>
      </c>
      <c r="B332" s="53">
        <v>0</v>
      </c>
      <c r="C332" s="53">
        <v>0</v>
      </c>
      <c r="D332" s="28"/>
    </row>
    <row r="333" s="17" customFormat="1" ht="22.15" customHeight="1" spans="1:4">
      <c r="A333" s="52" t="s">
        <v>78</v>
      </c>
      <c r="B333" s="53">
        <v>0</v>
      </c>
      <c r="C333" s="53">
        <v>0</v>
      </c>
      <c r="D333" s="56"/>
    </row>
    <row r="334" s="17" customFormat="1" ht="22.15" customHeight="1" spans="1:4">
      <c r="A334" s="54" t="s">
        <v>226</v>
      </c>
      <c r="B334" s="53">
        <v>0</v>
      </c>
      <c r="C334" s="53">
        <v>0</v>
      </c>
      <c r="D334" s="28"/>
    </row>
    <row r="335" s="17" customFormat="1" ht="22.15" customHeight="1" spans="1:4">
      <c r="A335" s="52" t="s">
        <v>227</v>
      </c>
      <c r="B335" s="53">
        <v>0</v>
      </c>
      <c r="C335" s="53">
        <v>0</v>
      </c>
      <c r="D335" s="28"/>
    </row>
    <row r="336" s="17" customFormat="1" ht="22.15" customHeight="1" spans="1:4">
      <c r="A336" s="52" t="s">
        <v>228</v>
      </c>
      <c r="B336" s="50">
        <f>SUM(B337:B338)</f>
        <v>187</v>
      </c>
      <c r="C336" s="50">
        <f>SUM(C337:C338)</f>
        <v>187</v>
      </c>
      <c r="D336" s="28"/>
    </row>
    <row r="337" s="17" customFormat="1" ht="22.15" customHeight="1" spans="1:4">
      <c r="A337" s="52" t="s">
        <v>229</v>
      </c>
      <c r="B337" s="53">
        <v>0</v>
      </c>
      <c r="C337" s="53">
        <v>0</v>
      </c>
      <c r="D337" s="28"/>
    </row>
    <row r="338" s="17" customFormat="1" ht="22.15" customHeight="1" spans="1:4">
      <c r="A338" s="52" t="s">
        <v>230</v>
      </c>
      <c r="B338" s="53">
        <v>187</v>
      </c>
      <c r="C338" s="53">
        <v>187</v>
      </c>
      <c r="D338" s="28"/>
    </row>
    <row r="339" s="17" customFormat="1" ht="22.15" customHeight="1" spans="1:4">
      <c r="A339" s="49" t="s">
        <v>231</v>
      </c>
      <c r="B339" s="50">
        <f>SUM(B340,B345,B352,B358,B364,B368,B372,B376,B382,B389)</f>
        <v>54544</v>
      </c>
      <c r="C339" s="50">
        <f>SUM(C340,C345,C352,C358,C364,C368,C372,C376,C382,C389)</f>
        <v>54529</v>
      </c>
      <c r="D339" s="28"/>
    </row>
    <row r="340" s="17" customFormat="1" ht="22.15" customHeight="1" spans="1:4">
      <c r="A340" s="54" t="s">
        <v>232</v>
      </c>
      <c r="B340" s="50">
        <f>SUM(B341:B344)</f>
        <v>2843</v>
      </c>
      <c r="C340" s="50">
        <f>SUM(C341:C344)</f>
        <v>2843</v>
      </c>
      <c r="D340" s="28"/>
    </row>
    <row r="341" s="17" customFormat="1" ht="22.15" customHeight="1" spans="1:4">
      <c r="A341" s="52" t="s">
        <v>37</v>
      </c>
      <c r="B341" s="53">
        <v>2791</v>
      </c>
      <c r="C341" s="53">
        <v>2791</v>
      </c>
      <c r="D341" s="28"/>
    </row>
    <row r="342" s="17" customFormat="1" ht="22.15" customHeight="1" spans="1:4">
      <c r="A342" s="52" t="s">
        <v>38</v>
      </c>
      <c r="B342" s="53">
        <v>5</v>
      </c>
      <c r="C342" s="53">
        <v>5</v>
      </c>
      <c r="D342" s="28"/>
    </row>
    <row r="343" s="17" customFormat="1" ht="22.15" customHeight="1" spans="1:4">
      <c r="A343" s="52" t="s">
        <v>39</v>
      </c>
      <c r="B343" s="53">
        <v>0</v>
      </c>
      <c r="C343" s="53">
        <v>0</v>
      </c>
      <c r="D343" s="28"/>
    </row>
    <row r="344" s="17" customFormat="1" ht="22.15" customHeight="1" spans="1:4">
      <c r="A344" s="59" t="s">
        <v>233</v>
      </c>
      <c r="B344" s="53">
        <v>47</v>
      </c>
      <c r="C344" s="53">
        <v>47</v>
      </c>
      <c r="D344" s="28"/>
    </row>
    <row r="345" s="17" customFormat="1" ht="22.15" customHeight="1" spans="1:4">
      <c r="A345" s="52" t="s">
        <v>234</v>
      </c>
      <c r="B345" s="50">
        <f>SUM(B346:B351)</f>
        <v>47480</v>
      </c>
      <c r="C345" s="50">
        <f>SUM(C346:C351)</f>
        <v>47465</v>
      </c>
      <c r="D345" s="28"/>
    </row>
    <row r="346" s="17" customFormat="1" ht="22.15" customHeight="1" spans="1:4">
      <c r="A346" s="52" t="s">
        <v>235</v>
      </c>
      <c r="B346" s="53">
        <v>3711</v>
      </c>
      <c r="C346" s="53">
        <v>3711</v>
      </c>
      <c r="D346" s="28"/>
    </row>
    <row r="347" s="17" customFormat="1" ht="22.15" customHeight="1" spans="1:4">
      <c r="A347" s="52" t="s">
        <v>236</v>
      </c>
      <c r="B347" s="53">
        <v>25326</v>
      </c>
      <c r="C347" s="53">
        <v>25326</v>
      </c>
      <c r="D347" s="56"/>
    </row>
    <row r="348" s="17" customFormat="1" ht="22.15" customHeight="1" spans="1:4">
      <c r="A348" s="54" t="s">
        <v>237</v>
      </c>
      <c r="B348" s="53">
        <v>13004</v>
      </c>
      <c r="C348" s="53">
        <v>13004</v>
      </c>
      <c r="D348" s="28"/>
    </row>
    <row r="349" s="17" customFormat="1" ht="22.15" customHeight="1" spans="1:4">
      <c r="A349" s="54" t="s">
        <v>238</v>
      </c>
      <c r="B349" s="53">
        <v>5316</v>
      </c>
      <c r="C349" s="53">
        <v>5316</v>
      </c>
      <c r="D349" s="28"/>
    </row>
    <row r="350" s="17" customFormat="1" ht="22.15" customHeight="1" spans="1:4">
      <c r="A350" s="54" t="s">
        <v>239</v>
      </c>
      <c r="B350" s="53">
        <v>52</v>
      </c>
      <c r="C350" s="53">
        <v>52</v>
      </c>
      <c r="D350" s="28"/>
    </row>
    <row r="351" s="17" customFormat="1" ht="22.15" customHeight="1" spans="1:4">
      <c r="A351" s="52" t="s">
        <v>240</v>
      </c>
      <c r="B351" s="53">
        <v>71</v>
      </c>
      <c r="C351" s="53">
        <v>56</v>
      </c>
      <c r="D351" s="28"/>
    </row>
    <row r="352" s="17" customFormat="1" ht="22.15" customHeight="1" spans="1:4">
      <c r="A352" s="52" t="s">
        <v>241</v>
      </c>
      <c r="B352" s="50">
        <f>SUM(B353:B357)</f>
        <v>1794</v>
      </c>
      <c r="C352" s="50">
        <f>SUM(C353:C357)</f>
        <v>2874</v>
      </c>
      <c r="D352" s="28"/>
    </row>
    <row r="353" s="17" customFormat="1" ht="22.15" customHeight="1" spans="1:4">
      <c r="A353" s="52" t="s">
        <v>242</v>
      </c>
      <c r="B353" s="53">
        <v>0</v>
      </c>
      <c r="C353" s="53">
        <v>0</v>
      </c>
      <c r="D353" s="28"/>
    </row>
    <row r="354" s="17" customFormat="1" ht="22.15" customHeight="1" spans="1:4">
      <c r="A354" s="52" t="s">
        <v>243</v>
      </c>
      <c r="B354" s="53">
        <v>1778</v>
      </c>
      <c r="C354" s="53">
        <v>1778</v>
      </c>
      <c r="D354" s="28"/>
    </row>
    <row r="355" s="17" customFormat="1" ht="22.15" customHeight="1" spans="1:4">
      <c r="A355" s="52" t="s">
        <v>244</v>
      </c>
      <c r="B355" s="53">
        <v>16</v>
      </c>
      <c r="C355" s="53">
        <v>16</v>
      </c>
      <c r="D355" s="28"/>
    </row>
    <row r="356" s="17" customFormat="1" ht="22.15" customHeight="1" spans="1:4">
      <c r="A356" s="54" t="s">
        <v>245</v>
      </c>
      <c r="B356" s="53">
        <v>0</v>
      </c>
      <c r="C356" s="53">
        <v>0</v>
      </c>
      <c r="D356" s="56"/>
    </row>
    <row r="357" s="17" customFormat="1" ht="22.15" customHeight="1" spans="1:4">
      <c r="A357" s="54" t="s">
        <v>246</v>
      </c>
      <c r="B357" s="53">
        <v>0</v>
      </c>
      <c r="C357" s="53">
        <v>1080</v>
      </c>
      <c r="D357" s="28"/>
    </row>
    <row r="358" s="17" customFormat="1" ht="22.15" customHeight="1" spans="1:4">
      <c r="A358" s="49" t="s">
        <v>247</v>
      </c>
      <c r="B358" s="50">
        <f>SUM(B359:B363)</f>
        <v>0</v>
      </c>
      <c r="C358" s="50">
        <f>SUM(C359:C363)</f>
        <v>0</v>
      </c>
      <c r="D358" s="28"/>
    </row>
    <row r="359" s="17" customFormat="1" ht="22.15" customHeight="1" spans="1:4">
      <c r="A359" s="52" t="s">
        <v>248</v>
      </c>
      <c r="B359" s="53">
        <v>0</v>
      </c>
      <c r="C359" s="53">
        <v>0</v>
      </c>
      <c r="D359" s="28"/>
    </row>
    <row r="360" s="17" customFormat="1" ht="22.15" customHeight="1" spans="1:4">
      <c r="A360" s="52" t="s">
        <v>249</v>
      </c>
      <c r="B360" s="53">
        <v>0</v>
      </c>
      <c r="C360" s="53">
        <v>0</v>
      </c>
      <c r="D360" s="28"/>
    </row>
    <row r="361" s="17" customFormat="1" ht="22.15" customHeight="1" spans="1:4">
      <c r="A361" s="52" t="s">
        <v>250</v>
      </c>
      <c r="B361" s="53">
        <v>0</v>
      </c>
      <c r="C361" s="53">
        <v>0</v>
      </c>
      <c r="D361" s="28"/>
    </row>
    <row r="362" s="17" customFormat="1" ht="22.15" customHeight="1" spans="1:4">
      <c r="A362" s="54" t="s">
        <v>251</v>
      </c>
      <c r="B362" s="53">
        <v>0</v>
      </c>
      <c r="C362" s="53">
        <v>0</v>
      </c>
      <c r="D362" s="28"/>
    </row>
    <row r="363" s="17" customFormat="1" ht="22.15" customHeight="1" spans="1:4">
      <c r="A363" s="54" t="s">
        <v>252</v>
      </c>
      <c r="B363" s="53">
        <v>0</v>
      </c>
      <c r="C363" s="53">
        <v>0</v>
      </c>
      <c r="D363" s="28"/>
    </row>
    <row r="364" s="17" customFormat="1" ht="22.15" customHeight="1" spans="1:4">
      <c r="A364" s="54" t="s">
        <v>253</v>
      </c>
      <c r="B364" s="50">
        <f>SUM(B365:B367)</f>
        <v>0</v>
      </c>
      <c r="C364" s="50">
        <f>SUM(C365:C367)</f>
        <v>0</v>
      </c>
      <c r="D364" s="28"/>
    </row>
    <row r="365" s="17" customFormat="1" ht="22.15" customHeight="1" spans="1:4">
      <c r="A365" s="52" t="s">
        <v>254</v>
      </c>
      <c r="B365" s="53">
        <v>0</v>
      </c>
      <c r="C365" s="53">
        <v>0</v>
      </c>
      <c r="D365" s="56"/>
    </row>
    <row r="366" s="17" customFormat="1" ht="22.15" customHeight="1" spans="1:4">
      <c r="A366" s="52" t="s">
        <v>255</v>
      </c>
      <c r="B366" s="53">
        <v>0</v>
      </c>
      <c r="C366" s="53">
        <v>0</v>
      </c>
      <c r="D366" s="28"/>
    </row>
    <row r="367" s="17" customFormat="1" ht="22.15" customHeight="1" spans="1:4">
      <c r="A367" s="52" t="s">
        <v>256</v>
      </c>
      <c r="B367" s="53">
        <v>0</v>
      </c>
      <c r="C367" s="53">
        <v>0</v>
      </c>
      <c r="D367" s="28"/>
    </row>
    <row r="368" s="17" customFormat="1" ht="22.15" customHeight="1" spans="1:4">
      <c r="A368" s="54" t="s">
        <v>257</v>
      </c>
      <c r="B368" s="50">
        <f>SUM(B369:B371)</f>
        <v>0</v>
      </c>
      <c r="C368" s="50">
        <f>SUM(C369:C371)</f>
        <v>0</v>
      </c>
      <c r="D368" s="28"/>
    </row>
    <row r="369" s="17" customFormat="1" ht="22.15" customHeight="1" spans="1:4">
      <c r="A369" s="54" t="s">
        <v>258</v>
      </c>
      <c r="B369" s="53">
        <v>0</v>
      </c>
      <c r="C369" s="53">
        <v>0</v>
      </c>
      <c r="D369" s="28"/>
    </row>
    <row r="370" s="17" customFormat="1" ht="22.15" customHeight="1" spans="1:4">
      <c r="A370" s="54" t="s">
        <v>259</v>
      </c>
      <c r="B370" s="53">
        <v>0</v>
      </c>
      <c r="C370" s="53">
        <v>0</v>
      </c>
      <c r="D370" s="28"/>
    </row>
    <row r="371" s="17" customFormat="1" ht="22.15" customHeight="1" spans="1:4">
      <c r="A371" s="49" t="s">
        <v>260</v>
      </c>
      <c r="B371" s="53">
        <v>0</v>
      </c>
      <c r="C371" s="53">
        <v>0</v>
      </c>
      <c r="D371" s="28"/>
    </row>
    <row r="372" s="17" customFormat="1" ht="22.15" customHeight="1" spans="1:4">
      <c r="A372" s="52" t="s">
        <v>261</v>
      </c>
      <c r="B372" s="50">
        <f>SUM(B373:B375)</f>
        <v>68</v>
      </c>
      <c r="C372" s="50">
        <f>SUM(C373:C375)</f>
        <v>68</v>
      </c>
      <c r="D372" s="28"/>
    </row>
    <row r="373" s="17" customFormat="1" ht="22.15" customHeight="1" spans="1:4">
      <c r="A373" s="52" t="s">
        <v>262</v>
      </c>
      <c r="B373" s="53">
        <v>68</v>
      </c>
      <c r="C373" s="53">
        <v>68</v>
      </c>
      <c r="D373" s="56"/>
    </row>
    <row r="374" s="17" customFormat="1" ht="22.15" customHeight="1" spans="1:4">
      <c r="A374" s="52" t="s">
        <v>263</v>
      </c>
      <c r="B374" s="53">
        <v>0</v>
      </c>
      <c r="C374" s="53">
        <v>0</v>
      </c>
      <c r="D374" s="28"/>
    </row>
    <row r="375" s="17" customFormat="1" ht="22.15" customHeight="1" spans="1:4">
      <c r="A375" s="54" t="s">
        <v>264</v>
      </c>
      <c r="B375" s="53">
        <v>0</v>
      </c>
      <c r="C375" s="53">
        <v>0</v>
      </c>
      <c r="D375" s="28"/>
    </row>
    <row r="376" s="17" customFormat="1" ht="22.15" customHeight="1" spans="1:4">
      <c r="A376" s="54" t="s">
        <v>265</v>
      </c>
      <c r="B376" s="50">
        <f>SUM(B377:B381)</f>
        <v>179</v>
      </c>
      <c r="C376" s="50">
        <f>SUM(C377:C381)</f>
        <v>179</v>
      </c>
      <c r="D376" s="28"/>
    </row>
    <row r="377" s="17" customFormat="1" ht="22.15" customHeight="1" spans="1:4">
      <c r="A377" s="54" t="s">
        <v>266</v>
      </c>
      <c r="B377" s="53">
        <v>149</v>
      </c>
      <c r="C377" s="53">
        <v>149</v>
      </c>
      <c r="D377" s="28"/>
    </row>
    <row r="378" s="17" customFormat="1" ht="22.15" customHeight="1" spans="1:4">
      <c r="A378" s="52" t="s">
        <v>267</v>
      </c>
      <c r="B378" s="53">
        <v>0</v>
      </c>
      <c r="C378" s="53">
        <v>0</v>
      </c>
      <c r="D378" s="28"/>
    </row>
    <row r="379" s="17" customFormat="1" ht="22.15" customHeight="1" spans="1:4">
      <c r="A379" s="52" t="s">
        <v>268</v>
      </c>
      <c r="B379" s="53">
        <v>30</v>
      </c>
      <c r="C379" s="53">
        <v>30</v>
      </c>
      <c r="D379" s="28"/>
    </row>
    <row r="380" s="17" customFormat="1" ht="22.15" customHeight="1" spans="1:4">
      <c r="A380" s="52" t="s">
        <v>269</v>
      </c>
      <c r="B380" s="53">
        <v>0</v>
      </c>
      <c r="C380" s="53">
        <v>0</v>
      </c>
      <c r="D380" s="28"/>
    </row>
    <row r="381" s="17" customFormat="1" ht="22.15" customHeight="1" spans="1:4">
      <c r="A381" s="52" t="s">
        <v>270</v>
      </c>
      <c r="B381" s="53">
        <v>0</v>
      </c>
      <c r="C381" s="53">
        <v>0</v>
      </c>
      <c r="D381" s="56"/>
    </row>
    <row r="382" s="17" customFormat="1" ht="22.15" customHeight="1" spans="1:4">
      <c r="A382" s="52" t="s">
        <v>271</v>
      </c>
      <c r="B382" s="50">
        <f>SUM(B383:B388)</f>
        <v>1080</v>
      </c>
      <c r="C382" s="50">
        <f>SUM(C383:C388)</f>
        <v>0</v>
      </c>
      <c r="D382" s="28"/>
    </row>
    <row r="383" s="17" customFormat="1" ht="22.15" customHeight="1" spans="1:4">
      <c r="A383" s="54" t="s">
        <v>272</v>
      </c>
      <c r="B383" s="53">
        <v>0</v>
      </c>
      <c r="C383" s="53">
        <v>0</v>
      </c>
      <c r="D383" s="28"/>
    </row>
    <row r="384" s="17" customFormat="1" ht="22.15" customHeight="1" spans="1:4">
      <c r="A384" s="54" t="s">
        <v>273</v>
      </c>
      <c r="B384" s="53">
        <v>0</v>
      </c>
      <c r="C384" s="53">
        <v>0</v>
      </c>
      <c r="D384" s="28"/>
    </row>
    <row r="385" s="17" customFormat="1" ht="22.15" customHeight="1" spans="1:4">
      <c r="A385" s="54" t="s">
        <v>274</v>
      </c>
      <c r="B385" s="53">
        <v>0</v>
      </c>
      <c r="C385" s="53">
        <v>0</v>
      </c>
      <c r="D385" s="28"/>
    </row>
    <row r="386" s="17" customFormat="1" ht="22.15" customHeight="1" spans="1:4">
      <c r="A386" s="49" t="s">
        <v>275</v>
      </c>
      <c r="B386" s="53">
        <v>0</v>
      </c>
      <c r="C386" s="53">
        <v>0</v>
      </c>
      <c r="D386" s="28"/>
    </row>
    <row r="387" s="17" customFormat="1" ht="22.15" customHeight="1" spans="1:4">
      <c r="A387" s="52" t="s">
        <v>276</v>
      </c>
      <c r="B387" s="53">
        <v>0</v>
      </c>
      <c r="C387" s="53">
        <v>0</v>
      </c>
      <c r="D387" s="28"/>
    </row>
    <row r="388" s="17" customFormat="1" ht="22.15" customHeight="1" spans="1:4">
      <c r="A388" s="52" t="s">
        <v>277</v>
      </c>
      <c r="B388" s="53">
        <v>1080</v>
      </c>
      <c r="C388" s="53"/>
      <c r="D388" s="28"/>
    </row>
    <row r="389" s="17" customFormat="1" ht="22.15" customHeight="1" spans="1:4">
      <c r="A389" s="52" t="s">
        <v>278</v>
      </c>
      <c r="B389" s="53">
        <v>1100</v>
      </c>
      <c r="C389" s="53">
        <v>1100</v>
      </c>
      <c r="D389" s="28"/>
    </row>
    <row r="390" s="17" customFormat="1" ht="22.15" customHeight="1" spans="1:4">
      <c r="A390" s="49" t="s">
        <v>279</v>
      </c>
      <c r="B390" s="50">
        <f>SUM(B391,B396,B405,B411,B416,B421,B426,B433,B437,B441)</f>
        <v>3065</v>
      </c>
      <c r="C390" s="50">
        <f>SUM(C391,C396,C405,C411,C416,C421,C426,C433,C437,C441)</f>
        <v>3065</v>
      </c>
      <c r="D390" s="56"/>
    </row>
    <row r="391" s="17" customFormat="1" ht="22.15" customHeight="1" spans="1:4">
      <c r="A391" s="54" t="s">
        <v>280</v>
      </c>
      <c r="B391" s="50">
        <f>SUM(B392:B395)</f>
        <v>79</v>
      </c>
      <c r="C391" s="50">
        <f>SUM(C392:C395)</f>
        <v>79</v>
      </c>
      <c r="D391" s="56"/>
    </row>
    <row r="392" s="17" customFormat="1" ht="22.15" customHeight="1" spans="1:4">
      <c r="A392" s="52" t="s">
        <v>37</v>
      </c>
      <c r="B392" s="53">
        <v>79</v>
      </c>
      <c r="C392" s="53">
        <v>79</v>
      </c>
      <c r="D392" s="56"/>
    </row>
    <row r="393" s="17" customFormat="1" ht="22.15" customHeight="1" spans="1:4">
      <c r="A393" s="52" t="s">
        <v>38</v>
      </c>
      <c r="B393" s="53">
        <v>0</v>
      </c>
      <c r="C393" s="53">
        <v>0</v>
      </c>
      <c r="D393" s="28"/>
    </row>
    <row r="394" s="17" customFormat="1" ht="22.15" customHeight="1" spans="1:4">
      <c r="A394" s="52" t="s">
        <v>39</v>
      </c>
      <c r="B394" s="53">
        <v>0</v>
      </c>
      <c r="C394" s="53">
        <v>0</v>
      </c>
      <c r="D394" s="28"/>
    </row>
    <row r="395" s="17" customFormat="1" ht="22.15" customHeight="1" spans="1:4">
      <c r="A395" s="54" t="s">
        <v>281</v>
      </c>
      <c r="B395" s="53">
        <v>0</v>
      </c>
      <c r="C395" s="53">
        <v>0</v>
      </c>
      <c r="D395" s="28"/>
    </row>
    <row r="396" s="17" customFormat="1" ht="22.15" customHeight="1" spans="1:4">
      <c r="A396" s="52" t="s">
        <v>282</v>
      </c>
      <c r="B396" s="50">
        <f>SUM(B397:B404)</f>
        <v>0</v>
      </c>
      <c r="C396" s="50">
        <f>SUM(C397:C404)</f>
        <v>0</v>
      </c>
      <c r="D396" s="51"/>
    </row>
    <row r="397" s="17" customFormat="1" ht="22.15" customHeight="1" spans="1:4">
      <c r="A397" s="52" t="s">
        <v>283</v>
      </c>
      <c r="B397" s="53">
        <v>0</v>
      </c>
      <c r="C397" s="53">
        <v>0</v>
      </c>
      <c r="D397" s="56"/>
    </row>
    <row r="398" s="17" customFormat="1" ht="22.15" customHeight="1" spans="1:4">
      <c r="A398" s="49" t="s">
        <v>284</v>
      </c>
      <c r="B398" s="53">
        <v>0</v>
      </c>
      <c r="C398" s="53">
        <v>0</v>
      </c>
      <c r="D398" s="28"/>
    </row>
    <row r="399" s="17" customFormat="1" ht="22.15" customHeight="1" spans="1:4">
      <c r="A399" s="52" t="s">
        <v>285</v>
      </c>
      <c r="B399" s="53">
        <v>0</v>
      </c>
      <c r="C399" s="53">
        <v>0</v>
      </c>
      <c r="D399" s="28"/>
    </row>
    <row r="400" s="17" customFormat="1" ht="22.15" customHeight="1" spans="1:4">
      <c r="A400" s="52" t="s">
        <v>286</v>
      </c>
      <c r="B400" s="53">
        <v>0</v>
      </c>
      <c r="C400" s="53">
        <v>0</v>
      </c>
      <c r="D400" s="56"/>
    </row>
    <row r="401" s="17" customFormat="1" ht="22.15" customHeight="1" spans="1:4">
      <c r="A401" s="52" t="s">
        <v>287</v>
      </c>
      <c r="B401" s="53">
        <v>0</v>
      </c>
      <c r="C401" s="53">
        <v>0</v>
      </c>
      <c r="D401" s="28"/>
    </row>
    <row r="402" s="17" customFormat="1" ht="22.15" customHeight="1" spans="1:4">
      <c r="A402" s="54" t="s">
        <v>288</v>
      </c>
      <c r="B402" s="53">
        <v>0</v>
      </c>
      <c r="C402" s="53">
        <v>0</v>
      </c>
      <c r="D402" s="28"/>
    </row>
    <row r="403" s="17" customFormat="1" ht="22.15" customHeight="1" spans="1:4">
      <c r="A403" s="54" t="s">
        <v>289</v>
      </c>
      <c r="B403" s="53">
        <v>0</v>
      </c>
      <c r="C403" s="53">
        <v>0</v>
      </c>
      <c r="D403" s="28"/>
    </row>
    <row r="404" s="17" customFormat="1" ht="22.15" customHeight="1" spans="1:4">
      <c r="A404" s="54" t="s">
        <v>290</v>
      </c>
      <c r="B404" s="53">
        <v>0</v>
      </c>
      <c r="C404" s="53">
        <v>0</v>
      </c>
      <c r="D404" s="28"/>
    </row>
    <row r="405" s="17" customFormat="1" ht="22.15" customHeight="1" spans="1:4">
      <c r="A405" s="54" t="s">
        <v>291</v>
      </c>
      <c r="B405" s="50">
        <f>SUM(B406:B410)</f>
        <v>0</v>
      </c>
      <c r="C405" s="50">
        <f>SUM(C406:C410)</f>
        <v>0</v>
      </c>
      <c r="D405" s="28"/>
    </row>
    <row r="406" s="17" customFormat="1" ht="22.15" customHeight="1" spans="1:4">
      <c r="A406" s="52" t="s">
        <v>283</v>
      </c>
      <c r="B406" s="53">
        <v>0</v>
      </c>
      <c r="C406" s="53">
        <v>0</v>
      </c>
      <c r="D406" s="56"/>
    </row>
    <row r="407" s="17" customFormat="1" ht="22.15" customHeight="1" spans="1:4">
      <c r="A407" s="52" t="s">
        <v>292</v>
      </c>
      <c r="B407" s="53">
        <v>0</v>
      </c>
      <c r="C407" s="53">
        <v>0</v>
      </c>
      <c r="D407" s="28"/>
    </row>
    <row r="408" s="17" customFormat="1" ht="22.15" customHeight="1" spans="1:4">
      <c r="A408" s="52" t="s">
        <v>293</v>
      </c>
      <c r="B408" s="53">
        <v>0</v>
      </c>
      <c r="C408" s="53">
        <v>0</v>
      </c>
      <c r="D408" s="28"/>
    </row>
    <row r="409" s="17" customFormat="1" ht="22.15" customHeight="1" spans="1:4">
      <c r="A409" s="54" t="s">
        <v>294</v>
      </c>
      <c r="B409" s="53">
        <v>0</v>
      </c>
      <c r="C409" s="53">
        <v>0</v>
      </c>
      <c r="D409" s="28"/>
    </row>
    <row r="410" s="17" customFormat="1" ht="22.15" customHeight="1" spans="1:4">
      <c r="A410" s="54" t="s">
        <v>295</v>
      </c>
      <c r="B410" s="53">
        <v>0</v>
      </c>
      <c r="C410" s="53">
        <v>0</v>
      </c>
      <c r="D410" s="28"/>
    </row>
    <row r="411" s="17" customFormat="1" ht="22.15" customHeight="1" spans="1:4">
      <c r="A411" s="54" t="s">
        <v>296</v>
      </c>
      <c r="B411" s="50">
        <f>SUM(B412:B415)</f>
        <v>60</v>
      </c>
      <c r="C411" s="50">
        <f>SUM(C412:C415)</f>
        <v>75</v>
      </c>
      <c r="D411" s="28"/>
    </row>
    <row r="412" s="17" customFormat="1" ht="22.15" customHeight="1" spans="1:4">
      <c r="A412" s="49" t="s">
        <v>283</v>
      </c>
      <c r="B412" s="53">
        <v>0</v>
      </c>
      <c r="C412" s="53">
        <v>0</v>
      </c>
      <c r="D412" s="28"/>
    </row>
    <row r="413" s="17" customFormat="1" ht="22.15" customHeight="1" spans="1:4">
      <c r="A413" s="52" t="s">
        <v>297</v>
      </c>
      <c r="B413" s="53">
        <v>0</v>
      </c>
      <c r="C413" s="53">
        <v>0</v>
      </c>
      <c r="D413" s="56"/>
    </row>
    <row r="414" s="17" customFormat="1" ht="22.15" customHeight="1" spans="1:4">
      <c r="A414" s="52" t="s">
        <v>298</v>
      </c>
      <c r="B414" s="53">
        <v>0</v>
      </c>
      <c r="C414" s="53">
        <v>0</v>
      </c>
      <c r="D414" s="28"/>
    </row>
    <row r="415" s="17" customFormat="1" ht="22.15" customHeight="1" spans="1:4">
      <c r="A415" s="54" t="s">
        <v>299</v>
      </c>
      <c r="B415" s="53">
        <v>60</v>
      </c>
      <c r="C415" s="53">
        <v>75</v>
      </c>
      <c r="D415" s="28"/>
    </row>
    <row r="416" s="17" customFormat="1" ht="22.15" customHeight="1" spans="1:4">
      <c r="A416" s="63" t="s">
        <v>300</v>
      </c>
      <c r="B416" s="50">
        <f>SUM(B417:B420)</f>
        <v>15</v>
      </c>
      <c r="C416" s="50">
        <f>SUM(C417:C420)</f>
        <v>0</v>
      </c>
      <c r="D416" s="28"/>
    </row>
    <row r="417" s="17" customFormat="1" ht="22.15" customHeight="1" spans="1:4">
      <c r="A417" s="54" t="s">
        <v>283</v>
      </c>
      <c r="B417" s="53">
        <v>0</v>
      </c>
      <c r="C417" s="53">
        <v>0</v>
      </c>
      <c r="D417" s="28"/>
    </row>
    <row r="418" s="17" customFormat="1" ht="22.15" customHeight="1" spans="1:4">
      <c r="A418" s="52" t="s">
        <v>301</v>
      </c>
      <c r="B418" s="53">
        <v>0</v>
      </c>
      <c r="C418" s="53">
        <v>0</v>
      </c>
      <c r="D418" s="28"/>
    </row>
    <row r="419" s="17" customFormat="1" ht="22.15" customHeight="1" spans="1:4">
      <c r="A419" s="52" t="s">
        <v>302</v>
      </c>
      <c r="B419" s="53">
        <v>0</v>
      </c>
      <c r="C419" s="53">
        <v>0</v>
      </c>
      <c r="D419" s="56"/>
    </row>
    <row r="420" s="17" customFormat="1" ht="22.15" customHeight="1" spans="1:4">
      <c r="A420" s="52" t="s">
        <v>303</v>
      </c>
      <c r="B420" s="53">
        <v>15</v>
      </c>
      <c r="C420" s="53">
        <v>0</v>
      </c>
      <c r="D420" s="28"/>
    </row>
    <row r="421" s="17" customFormat="1" ht="22.15" customHeight="1" spans="1:4">
      <c r="A421" s="54" t="s">
        <v>304</v>
      </c>
      <c r="B421" s="50">
        <f>SUM(B422:B425)</f>
        <v>0</v>
      </c>
      <c r="C421" s="50">
        <f>SUM(C422:C425)</f>
        <v>0</v>
      </c>
      <c r="D421" s="28"/>
    </row>
    <row r="422" s="17" customFormat="1" ht="22.15" customHeight="1" spans="1:4">
      <c r="A422" s="54" t="s">
        <v>305</v>
      </c>
      <c r="B422" s="53">
        <v>0</v>
      </c>
      <c r="C422" s="53">
        <v>0</v>
      </c>
      <c r="D422" s="28"/>
    </row>
    <row r="423" s="17" customFormat="1" ht="22.15" customHeight="1" spans="1:4">
      <c r="A423" s="54" t="s">
        <v>306</v>
      </c>
      <c r="B423" s="53">
        <v>0</v>
      </c>
      <c r="C423" s="53">
        <v>0</v>
      </c>
      <c r="D423" s="56"/>
    </row>
    <row r="424" s="17" customFormat="1" ht="22.15" customHeight="1" spans="1:4">
      <c r="A424" s="54" t="s">
        <v>307</v>
      </c>
      <c r="B424" s="53">
        <v>0</v>
      </c>
      <c r="C424" s="53">
        <v>0</v>
      </c>
      <c r="D424" s="28"/>
    </row>
    <row r="425" s="17" customFormat="1" ht="22.15" customHeight="1" spans="1:4">
      <c r="A425" s="54" t="s">
        <v>308</v>
      </c>
      <c r="B425" s="53">
        <v>0</v>
      </c>
      <c r="C425" s="53">
        <v>0</v>
      </c>
      <c r="D425" s="28"/>
    </row>
    <row r="426" s="17" customFormat="1" ht="22.15" customHeight="1" spans="1:4">
      <c r="A426" s="52" t="s">
        <v>309</v>
      </c>
      <c r="B426" s="50">
        <f>SUM(B427:B432)</f>
        <v>105</v>
      </c>
      <c r="C426" s="50">
        <f>SUM(C427:C432)</f>
        <v>105</v>
      </c>
      <c r="D426" s="28"/>
    </row>
    <row r="427" s="17" customFormat="1" ht="22.15" customHeight="1" spans="1:4">
      <c r="A427" s="52" t="s">
        <v>283</v>
      </c>
      <c r="B427" s="53">
        <v>0</v>
      </c>
      <c r="C427" s="53">
        <v>0</v>
      </c>
      <c r="D427" s="56"/>
    </row>
    <row r="428" s="17" customFormat="1" ht="22.15" customHeight="1" spans="1:4">
      <c r="A428" s="54" t="s">
        <v>310</v>
      </c>
      <c r="B428" s="53">
        <v>0</v>
      </c>
      <c r="C428" s="53">
        <v>0</v>
      </c>
      <c r="D428" s="28"/>
    </row>
    <row r="429" s="17" customFormat="1" ht="22.15" customHeight="1" spans="1:4">
      <c r="A429" s="54" t="s">
        <v>311</v>
      </c>
      <c r="B429" s="53">
        <v>0</v>
      </c>
      <c r="C429" s="53">
        <v>0</v>
      </c>
      <c r="D429" s="28"/>
    </row>
    <row r="430" s="17" customFormat="1" ht="22.15" customHeight="1" spans="1:4">
      <c r="A430" s="54" t="s">
        <v>312</v>
      </c>
      <c r="B430" s="53">
        <v>0</v>
      </c>
      <c r="C430" s="53">
        <v>0</v>
      </c>
      <c r="D430" s="28"/>
    </row>
    <row r="431" s="17" customFormat="1" ht="22.15" customHeight="1" spans="1:4">
      <c r="A431" s="52" t="s">
        <v>313</v>
      </c>
      <c r="B431" s="53">
        <v>0</v>
      </c>
      <c r="C431" s="53">
        <v>0</v>
      </c>
      <c r="D431" s="56"/>
    </row>
    <row r="432" s="17" customFormat="1" ht="22.15" customHeight="1" spans="1:4">
      <c r="A432" s="52" t="s">
        <v>314</v>
      </c>
      <c r="B432" s="53">
        <v>105</v>
      </c>
      <c r="C432" s="53">
        <v>105</v>
      </c>
      <c r="D432" s="28"/>
    </row>
    <row r="433" s="17" customFormat="1" ht="22.15" customHeight="1" spans="1:4">
      <c r="A433" s="52" t="s">
        <v>315</v>
      </c>
      <c r="B433" s="50">
        <f>SUM(B434:B436)</f>
        <v>0</v>
      </c>
      <c r="C433" s="50">
        <f>SUM(C434:C436)</f>
        <v>0</v>
      </c>
      <c r="D433" s="28"/>
    </row>
    <row r="434" s="17" customFormat="1" ht="22.15" customHeight="1" spans="1:4">
      <c r="A434" s="54" t="s">
        <v>316</v>
      </c>
      <c r="B434" s="53">
        <v>0</v>
      </c>
      <c r="C434" s="53">
        <v>0</v>
      </c>
      <c r="D434" s="28"/>
    </row>
    <row r="435" s="17" customFormat="1" ht="22.15" customHeight="1" spans="1:4">
      <c r="A435" s="54" t="s">
        <v>317</v>
      </c>
      <c r="B435" s="53">
        <v>0</v>
      </c>
      <c r="C435" s="53">
        <v>0</v>
      </c>
      <c r="D435" s="28"/>
    </row>
    <row r="436" s="17" customFormat="1" ht="22.15" customHeight="1" spans="1:4">
      <c r="A436" s="54" t="s">
        <v>318</v>
      </c>
      <c r="B436" s="53">
        <v>0</v>
      </c>
      <c r="C436" s="53">
        <v>0</v>
      </c>
      <c r="D436" s="28"/>
    </row>
    <row r="437" s="17" customFormat="1" ht="22.15" customHeight="1" spans="1:4">
      <c r="A437" s="49" t="s">
        <v>319</v>
      </c>
      <c r="B437" s="50">
        <f>B438+B439</f>
        <v>0</v>
      </c>
      <c r="C437" s="50">
        <f>C438+C439</f>
        <v>0</v>
      </c>
      <c r="D437" s="56"/>
    </row>
    <row r="438" s="17" customFormat="1" ht="22.15" customHeight="1" spans="1:4">
      <c r="A438" s="54" t="s">
        <v>320</v>
      </c>
      <c r="B438" s="53">
        <v>0</v>
      </c>
      <c r="C438" s="53">
        <v>0</v>
      </c>
      <c r="D438" s="28"/>
    </row>
    <row r="439" s="17" customFormat="1" ht="22.15" customHeight="1" spans="1:4">
      <c r="A439" s="54" t="s">
        <v>321</v>
      </c>
      <c r="B439" s="53">
        <v>0</v>
      </c>
      <c r="C439" s="53">
        <v>0</v>
      </c>
      <c r="D439" s="28"/>
    </row>
    <row r="440" s="17" customFormat="1" ht="22.15" customHeight="1" spans="1:4">
      <c r="A440" s="54" t="s">
        <v>322</v>
      </c>
      <c r="B440" s="53">
        <v>0</v>
      </c>
      <c r="C440" s="53">
        <v>0</v>
      </c>
      <c r="D440" s="28"/>
    </row>
    <row r="441" s="17" customFormat="1" ht="22.15" customHeight="1" spans="1:4">
      <c r="A441" s="52" t="s">
        <v>323</v>
      </c>
      <c r="B441" s="50">
        <f>SUM(B442:B445)</f>
        <v>2806</v>
      </c>
      <c r="C441" s="50">
        <f>SUM(C442:C445)</f>
        <v>2806</v>
      </c>
      <c r="D441" s="28"/>
    </row>
    <row r="442" s="17" customFormat="1" ht="22.15" customHeight="1" spans="1:4">
      <c r="A442" s="52" t="s">
        <v>324</v>
      </c>
      <c r="B442" s="53">
        <v>2020</v>
      </c>
      <c r="C442" s="53">
        <v>2000</v>
      </c>
      <c r="D442" s="28"/>
    </row>
    <row r="443" s="17" customFormat="1" ht="22.15" customHeight="1" spans="1:4">
      <c r="A443" s="54" t="s">
        <v>325</v>
      </c>
      <c r="B443" s="53">
        <v>0</v>
      </c>
      <c r="C443" s="53">
        <v>0</v>
      </c>
      <c r="D443" s="28"/>
    </row>
    <row r="444" s="17" customFormat="1" ht="22.15" customHeight="1" spans="1:4">
      <c r="A444" s="54" t="s">
        <v>326</v>
      </c>
      <c r="B444" s="53">
        <v>0</v>
      </c>
      <c r="C444" s="53">
        <v>0</v>
      </c>
      <c r="D444" s="56"/>
    </row>
    <row r="445" s="17" customFormat="1" ht="22.15" customHeight="1" spans="1:4">
      <c r="A445" s="54" t="s">
        <v>327</v>
      </c>
      <c r="B445" s="53">
        <v>786</v>
      </c>
      <c r="C445" s="53">
        <v>806</v>
      </c>
      <c r="D445" s="56"/>
    </row>
    <row r="446" s="17" customFormat="1" ht="22.15" customHeight="1" spans="1:4">
      <c r="A446" s="49" t="s">
        <v>328</v>
      </c>
      <c r="B446" s="50">
        <f>SUM(B447,B463,B471,B482,B491,B499)</f>
        <v>3472</v>
      </c>
      <c r="C446" s="50">
        <f>SUM(C447,C463,C471,C482,C491,C499)</f>
        <v>3482</v>
      </c>
      <c r="D446" s="56"/>
    </row>
    <row r="447" s="17" customFormat="1" ht="22.15" customHeight="1" spans="1:4">
      <c r="A447" s="49" t="s">
        <v>329</v>
      </c>
      <c r="B447" s="50">
        <f>SUM(B448:B462)</f>
        <v>727</v>
      </c>
      <c r="C447" s="50">
        <f>SUM(C448:C462)</f>
        <v>660</v>
      </c>
      <c r="D447" s="28"/>
    </row>
    <row r="448" s="17" customFormat="1" ht="22.15" customHeight="1" spans="1:4">
      <c r="A448" s="49" t="s">
        <v>37</v>
      </c>
      <c r="B448" s="53">
        <v>428</v>
      </c>
      <c r="C448" s="53">
        <v>428</v>
      </c>
      <c r="D448" s="28"/>
    </row>
    <row r="449" s="17" customFormat="1" ht="22.15" customHeight="1" spans="1:4">
      <c r="A449" s="49" t="s">
        <v>38</v>
      </c>
      <c r="B449" s="53">
        <v>0</v>
      </c>
      <c r="C449" s="53">
        <v>0</v>
      </c>
      <c r="D449" s="28"/>
    </row>
    <row r="450" s="17" customFormat="1" ht="22.15" customHeight="1" spans="1:4">
      <c r="A450" s="49" t="s">
        <v>39</v>
      </c>
      <c r="B450" s="53">
        <v>0</v>
      </c>
      <c r="C450" s="53">
        <v>0</v>
      </c>
      <c r="D450" s="28"/>
    </row>
    <row r="451" s="17" customFormat="1" ht="22.15" customHeight="1" spans="1:4">
      <c r="A451" s="49" t="s">
        <v>330</v>
      </c>
      <c r="B451" s="53">
        <v>95</v>
      </c>
      <c r="C451" s="53">
        <v>95</v>
      </c>
      <c r="D451" s="51"/>
    </row>
    <row r="452" s="17" customFormat="1" ht="22.15" customHeight="1" spans="1:4">
      <c r="A452" s="49" t="s">
        <v>331</v>
      </c>
      <c r="B452" s="53">
        <v>0</v>
      </c>
      <c r="C452" s="53">
        <v>0</v>
      </c>
      <c r="D452" s="28"/>
    </row>
    <row r="453" s="17" customFormat="1" ht="22.15" customHeight="1" spans="1:4">
      <c r="A453" s="49" t="s">
        <v>332</v>
      </c>
      <c r="B453" s="53">
        <v>0</v>
      </c>
      <c r="C453" s="53">
        <v>0</v>
      </c>
      <c r="D453" s="28"/>
    </row>
    <row r="454" s="17" customFormat="1" ht="22.15" customHeight="1" spans="1:4">
      <c r="A454" s="49" t="s">
        <v>333</v>
      </c>
      <c r="B454" s="53">
        <v>0</v>
      </c>
      <c r="C454" s="53">
        <v>0</v>
      </c>
      <c r="D454" s="28"/>
    </row>
    <row r="455" s="17" customFormat="1" ht="22.15" customHeight="1" spans="1:4">
      <c r="A455" s="49" t="s">
        <v>334</v>
      </c>
      <c r="B455" s="53">
        <v>0</v>
      </c>
      <c r="C455" s="53">
        <v>0</v>
      </c>
      <c r="D455" s="28"/>
    </row>
    <row r="456" s="17" customFormat="1" ht="22.15" customHeight="1" spans="1:4">
      <c r="A456" s="49" t="s">
        <v>335</v>
      </c>
      <c r="B456" s="53">
        <v>121</v>
      </c>
      <c r="C456" s="53">
        <v>54</v>
      </c>
      <c r="D456" s="28"/>
    </row>
    <row r="457" s="17" customFormat="1" ht="22.15" customHeight="1" spans="1:4">
      <c r="A457" s="49" t="s">
        <v>336</v>
      </c>
      <c r="B457" s="53">
        <v>0</v>
      </c>
      <c r="C457" s="53">
        <v>0</v>
      </c>
      <c r="D457" s="28"/>
    </row>
    <row r="458" s="17" customFormat="1" ht="22.15" customHeight="1" spans="1:4">
      <c r="A458" s="49" t="s">
        <v>337</v>
      </c>
      <c r="B458" s="53">
        <v>52</v>
      </c>
      <c r="C458" s="53">
        <v>52</v>
      </c>
      <c r="D458" s="28"/>
    </row>
    <row r="459" s="17" customFormat="1" ht="22.15" customHeight="1" spans="1:4">
      <c r="A459" s="49" t="s">
        <v>338</v>
      </c>
      <c r="B459" s="53">
        <v>0</v>
      </c>
      <c r="C459" s="53">
        <v>0</v>
      </c>
      <c r="D459" s="28"/>
    </row>
    <row r="460" s="17" customFormat="1" ht="22.15" customHeight="1" spans="1:4">
      <c r="A460" s="49" t="s">
        <v>339</v>
      </c>
      <c r="B460" s="53">
        <v>0</v>
      </c>
      <c r="C460" s="53">
        <v>0</v>
      </c>
      <c r="D460" s="56"/>
    </row>
    <row r="461" s="17" customFormat="1" ht="22.15" customHeight="1" spans="1:4">
      <c r="A461" s="49" t="s">
        <v>340</v>
      </c>
      <c r="B461" s="53">
        <v>0</v>
      </c>
      <c r="C461" s="53">
        <v>0</v>
      </c>
      <c r="D461" s="28"/>
    </row>
    <row r="462" s="17" customFormat="1" ht="22.15" customHeight="1" spans="1:4">
      <c r="A462" s="49" t="s">
        <v>341</v>
      </c>
      <c r="B462" s="53">
        <v>31</v>
      </c>
      <c r="C462" s="53">
        <v>31</v>
      </c>
      <c r="D462" s="28"/>
    </row>
    <row r="463" s="17" customFormat="1" ht="22.15" customHeight="1" spans="1:4">
      <c r="A463" s="49" t="s">
        <v>342</v>
      </c>
      <c r="B463" s="50">
        <f>SUM(B464:B470)</f>
        <v>247</v>
      </c>
      <c r="C463" s="50">
        <f>SUM(C464:C470)</f>
        <v>247</v>
      </c>
      <c r="D463" s="28"/>
    </row>
    <row r="464" s="17" customFormat="1" ht="22.15" customHeight="1" spans="1:4">
      <c r="A464" s="49" t="s">
        <v>37</v>
      </c>
      <c r="B464" s="53">
        <v>0</v>
      </c>
      <c r="C464" s="53">
        <v>0</v>
      </c>
      <c r="D464" s="28"/>
    </row>
    <row r="465" s="17" customFormat="1" ht="22.15" customHeight="1" spans="1:4">
      <c r="A465" s="49" t="s">
        <v>38</v>
      </c>
      <c r="B465" s="53">
        <v>0</v>
      </c>
      <c r="C465" s="53">
        <v>0</v>
      </c>
      <c r="D465" s="28"/>
    </row>
    <row r="466" s="17" customFormat="1" ht="22.15" customHeight="1" spans="1:4">
      <c r="A466" s="49" t="s">
        <v>39</v>
      </c>
      <c r="B466" s="53">
        <v>0</v>
      </c>
      <c r="C466" s="53">
        <v>0</v>
      </c>
      <c r="D466" s="56"/>
    </row>
    <row r="467" s="17" customFormat="1" ht="22.15" customHeight="1" spans="1:4">
      <c r="A467" s="49" t="s">
        <v>343</v>
      </c>
      <c r="B467" s="53">
        <v>108</v>
      </c>
      <c r="C467" s="53">
        <v>108</v>
      </c>
      <c r="D467" s="28"/>
    </row>
    <row r="468" s="17" customFormat="1" ht="22.15" customHeight="1" spans="1:4">
      <c r="A468" s="49" t="s">
        <v>344</v>
      </c>
      <c r="B468" s="53">
        <v>139</v>
      </c>
      <c r="C468" s="53">
        <v>139</v>
      </c>
      <c r="D468" s="28"/>
    </row>
    <row r="469" s="17" customFormat="1" ht="22.15" customHeight="1" spans="1:4">
      <c r="A469" s="49" t="s">
        <v>345</v>
      </c>
      <c r="B469" s="53">
        <v>0</v>
      </c>
      <c r="C469" s="53">
        <v>0</v>
      </c>
      <c r="D469" s="28"/>
    </row>
    <row r="470" s="17" customFormat="1" ht="22.15" customHeight="1" spans="1:4">
      <c r="A470" s="49" t="s">
        <v>346</v>
      </c>
      <c r="B470" s="53">
        <v>0</v>
      </c>
      <c r="C470" s="53">
        <v>0</v>
      </c>
      <c r="D470" s="28"/>
    </row>
    <row r="471" s="17" customFormat="1" ht="22.15" customHeight="1" spans="1:4">
      <c r="A471" s="49" t="s">
        <v>347</v>
      </c>
      <c r="B471" s="50">
        <f>SUM(B472:B481)</f>
        <v>0</v>
      </c>
      <c r="C471" s="50">
        <f>SUM(C472:C481)</f>
        <v>0</v>
      </c>
      <c r="D471" s="28"/>
    </row>
    <row r="472" s="17" customFormat="1" ht="22.15" customHeight="1" spans="1:4">
      <c r="A472" s="49" t="s">
        <v>37</v>
      </c>
      <c r="B472" s="53">
        <v>0</v>
      </c>
      <c r="C472" s="53">
        <v>0</v>
      </c>
      <c r="D472" s="56"/>
    </row>
    <row r="473" s="17" customFormat="1" ht="22.15" customHeight="1" spans="1:4">
      <c r="A473" s="49" t="s">
        <v>38</v>
      </c>
      <c r="B473" s="53">
        <v>0</v>
      </c>
      <c r="C473" s="53">
        <v>0</v>
      </c>
      <c r="D473" s="28"/>
    </row>
    <row r="474" s="17" customFormat="1" ht="22.15" customHeight="1" spans="1:4">
      <c r="A474" s="49" t="s">
        <v>39</v>
      </c>
      <c r="B474" s="53">
        <v>0</v>
      </c>
      <c r="C474" s="53">
        <v>0</v>
      </c>
      <c r="D474" s="28"/>
    </row>
    <row r="475" s="17" customFormat="1" ht="22.15" customHeight="1" spans="1:4">
      <c r="A475" s="49" t="s">
        <v>348</v>
      </c>
      <c r="B475" s="53">
        <v>0</v>
      </c>
      <c r="C475" s="53">
        <v>0</v>
      </c>
      <c r="D475" s="28"/>
    </row>
    <row r="476" s="17" customFormat="1" ht="22.15" customHeight="1" spans="1:4">
      <c r="A476" s="49" t="s">
        <v>349</v>
      </c>
      <c r="B476" s="53">
        <v>0</v>
      </c>
      <c r="C476" s="53">
        <v>0</v>
      </c>
      <c r="D476" s="28"/>
    </row>
    <row r="477" s="17" customFormat="1" ht="22.15" customHeight="1" spans="1:4">
      <c r="A477" s="49" t="s">
        <v>350</v>
      </c>
      <c r="B477" s="53">
        <v>0</v>
      </c>
      <c r="C477" s="53">
        <v>0</v>
      </c>
      <c r="D477" s="56"/>
    </row>
    <row r="478" s="17" customFormat="1" ht="22.15" customHeight="1" spans="1:4">
      <c r="A478" s="49" t="s">
        <v>351</v>
      </c>
      <c r="B478" s="53">
        <v>0</v>
      </c>
      <c r="C478" s="53">
        <v>0</v>
      </c>
      <c r="D478" s="28"/>
    </row>
    <row r="479" s="17" customFormat="1" ht="22.15" customHeight="1" spans="1:4">
      <c r="A479" s="49" t="s">
        <v>352</v>
      </c>
      <c r="B479" s="53">
        <v>0</v>
      </c>
      <c r="C479" s="53">
        <v>0</v>
      </c>
      <c r="D479" s="28"/>
    </row>
    <row r="480" s="17" customFormat="1" ht="22.15" customHeight="1" spans="1:4">
      <c r="A480" s="49" t="s">
        <v>353</v>
      </c>
      <c r="B480" s="53">
        <v>0</v>
      </c>
      <c r="C480" s="53">
        <v>0</v>
      </c>
      <c r="D480" s="28"/>
    </row>
    <row r="481" s="17" customFormat="1" ht="22.15" customHeight="1" spans="1:4">
      <c r="A481" s="49" t="s">
        <v>354</v>
      </c>
      <c r="B481" s="53">
        <v>0</v>
      </c>
      <c r="C481" s="53">
        <v>0</v>
      </c>
      <c r="D481" s="28"/>
    </row>
    <row r="482" s="17" customFormat="1" ht="22.15" customHeight="1" spans="1:4">
      <c r="A482" s="49" t="s">
        <v>355</v>
      </c>
      <c r="B482" s="50">
        <f>SUM(B483:B490)</f>
        <v>958</v>
      </c>
      <c r="C482" s="50">
        <f>SUM(C483:C490)</f>
        <v>958</v>
      </c>
      <c r="D482" s="56"/>
    </row>
    <row r="483" s="17" customFormat="1" ht="22.15" customHeight="1" spans="1:4">
      <c r="A483" s="49" t="s">
        <v>37</v>
      </c>
      <c r="B483" s="53">
        <v>786</v>
      </c>
      <c r="C483" s="53">
        <v>786</v>
      </c>
      <c r="D483" s="28"/>
    </row>
    <row r="484" s="17" customFormat="1" ht="22.15" customHeight="1" spans="1:4">
      <c r="A484" s="49" t="s">
        <v>38</v>
      </c>
      <c r="B484" s="53">
        <v>0</v>
      </c>
      <c r="C484" s="53">
        <v>0</v>
      </c>
      <c r="D484" s="28"/>
    </row>
    <row r="485" s="17" customFormat="1" ht="22.15" customHeight="1" spans="1:4">
      <c r="A485" s="49" t="s">
        <v>39</v>
      </c>
      <c r="B485" s="53">
        <v>0</v>
      </c>
      <c r="C485" s="53">
        <v>0</v>
      </c>
      <c r="D485" s="28"/>
    </row>
    <row r="486" s="17" customFormat="1" ht="22.15" customHeight="1" spans="1:4">
      <c r="A486" s="49" t="s">
        <v>356</v>
      </c>
      <c r="B486" s="53">
        <v>0</v>
      </c>
      <c r="C486" s="53">
        <v>0</v>
      </c>
      <c r="D486" s="28"/>
    </row>
    <row r="487" s="17" customFormat="1" ht="22.15" customHeight="1" spans="1:4">
      <c r="A487" s="49" t="s">
        <v>357</v>
      </c>
      <c r="B487" s="53">
        <v>0</v>
      </c>
      <c r="C487" s="53">
        <v>0</v>
      </c>
      <c r="D487" s="28"/>
    </row>
    <row r="488" s="17" customFormat="1" ht="22.15" customHeight="1" spans="1:4">
      <c r="A488" s="49" t="s">
        <v>358</v>
      </c>
      <c r="B488" s="53">
        <v>0</v>
      </c>
      <c r="C488" s="53">
        <v>0</v>
      </c>
      <c r="D488" s="28"/>
    </row>
    <row r="489" s="17" customFormat="1" ht="22.15" customHeight="1" spans="1:4">
      <c r="A489" s="49" t="s">
        <v>359</v>
      </c>
      <c r="B489" s="53">
        <v>0</v>
      </c>
      <c r="C489" s="53">
        <v>0</v>
      </c>
      <c r="D489" s="56"/>
    </row>
    <row r="490" s="17" customFormat="1" ht="22.15" customHeight="1" spans="1:4">
      <c r="A490" s="49" t="s">
        <v>360</v>
      </c>
      <c r="B490" s="53">
        <v>172</v>
      </c>
      <c r="C490" s="53">
        <v>172</v>
      </c>
      <c r="D490" s="28"/>
    </row>
    <row r="491" s="17" customFormat="1" ht="22.15" customHeight="1" spans="1:4">
      <c r="A491" s="49" t="s">
        <v>361</v>
      </c>
      <c r="B491" s="50">
        <f>SUM(B492:B498)</f>
        <v>3</v>
      </c>
      <c r="C491" s="50">
        <f>SUM(C492:C498)</f>
        <v>3</v>
      </c>
      <c r="D491" s="28"/>
    </row>
    <row r="492" s="17" customFormat="1" ht="22.15" customHeight="1" spans="1:4">
      <c r="A492" s="49" t="s">
        <v>37</v>
      </c>
      <c r="B492" s="53">
        <v>0</v>
      </c>
      <c r="C492" s="53">
        <v>0</v>
      </c>
      <c r="D492" s="28"/>
    </row>
    <row r="493" s="17" customFormat="1" ht="22.15" customHeight="1" spans="1:4">
      <c r="A493" s="49" t="s">
        <v>38</v>
      </c>
      <c r="B493" s="53">
        <v>0</v>
      </c>
      <c r="C493" s="53">
        <v>0</v>
      </c>
      <c r="D493" s="56"/>
    </row>
    <row r="494" s="17" customFormat="1" ht="22.15" customHeight="1" spans="1:4">
      <c r="A494" s="49" t="s">
        <v>39</v>
      </c>
      <c r="B494" s="53">
        <v>0</v>
      </c>
      <c r="C494" s="53">
        <v>0</v>
      </c>
      <c r="D494" s="28"/>
    </row>
    <row r="495" s="17" customFormat="1" ht="22.15" customHeight="1" spans="1:4">
      <c r="A495" s="49" t="s">
        <v>362</v>
      </c>
      <c r="B495" s="53">
        <v>0</v>
      </c>
      <c r="C495" s="53">
        <v>0</v>
      </c>
      <c r="D495" s="28"/>
    </row>
    <row r="496" s="17" customFormat="1" ht="22.15" customHeight="1" spans="1:4">
      <c r="A496" s="49" t="s">
        <v>363</v>
      </c>
      <c r="B496" s="53">
        <v>0</v>
      </c>
      <c r="C496" s="53">
        <v>0</v>
      </c>
      <c r="D496" s="56"/>
    </row>
    <row r="497" s="17" customFormat="1" ht="22.15" customHeight="1" spans="1:4">
      <c r="A497" s="49" t="s">
        <v>364</v>
      </c>
      <c r="B497" s="53">
        <v>3</v>
      </c>
      <c r="C497" s="53">
        <v>3</v>
      </c>
      <c r="D497" s="28"/>
    </row>
    <row r="498" s="17" customFormat="1" ht="22.15" customHeight="1" spans="1:4">
      <c r="A498" s="49" t="s">
        <v>365</v>
      </c>
      <c r="B498" s="53">
        <v>0</v>
      </c>
      <c r="C498" s="53">
        <v>0</v>
      </c>
      <c r="D498" s="28"/>
    </row>
    <row r="499" s="17" customFormat="1" ht="22.15" customHeight="1" spans="1:4">
      <c r="A499" s="49" t="s">
        <v>366</v>
      </c>
      <c r="B499" s="50">
        <f>SUM(B500:B502)</f>
        <v>1537</v>
      </c>
      <c r="C499" s="50">
        <f>SUM(C500:C502)</f>
        <v>1614</v>
      </c>
      <c r="D499" s="28"/>
    </row>
    <row r="500" s="17" customFormat="1" ht="22.15" customHeight="1" spans="1:4">
      <c r="A500" s="49" t="s">
        <v>367</v>
      </c>
      <c r="B500" s="53">
        <v>300</v>
      </c>
      <c r="C500" s="53">
        <v>380</v>
      </c>
      <c r="D500" s="28"/>
    </row>
    <row r="501" s="17" customFormat="1" ht="22.15" customHeight="1" spans="1:4">
      <c r="A501" s="49" t="s">
        <v>368</v>
      </c>
      <c r="B501" s="53">
        <v>400</v>
      </c>
      <c r="C501" s="53">
        <v>400</v>
      </c>
      <c r="D501" s="56"/>
    </row>
    <row r="502" s="17" customFormat="1" ht="22.15" customHeight="1" spans="1:4">
      <c r="A502" s="49" t="s">
        <v>369</v>
      </c>
      <c r="B502" s="53">
        <v>837</v>
      </c>
      <c r="C502" s="53">
        <v>834</v>
      </c>
      <c r="D502" s="56"/>
    </row>
    <row r="503" s="17" customFormat="1" ht="22.15" customHeight="1" spans="1:4">
      <c r="A503" s="49" t="s">
        <v>370</v>
      </c>
      <c r="B503" s="50">
        <f>SUM(B504,B523,B531,B533,B542,B546,B556,B564,B571,B579,B588,B593,B596,B599,B602,B605,B608,B612,B616,B627)</f>
        <v>61209</v>
      </c>
      <c r="C503" s="50">
        <f>SUM(C504,C523,C531,C533,C542,C546,C556,C564,C571,C579,C588,C593,C596,C599,C602,C605,C608,C612,C616,C627)</f>
        <v>60342</v>
      </c>
      <c r="D503" s="28"/>
    </row>
    <row r="504" s="17" customFormat="1" ht="22.15" customHeight="1" spans="1:4">
      <c r="A504" s="49" t="s">
        <v>371</v>
      </c>
      <c r="B504" s="50">
        <f>SUM(B505:B522)</f>
        <v>1215</v>
      </c>
      <c r="C504" s="50">
        <f>SUM(C505:C522)</f>
        <v>1215</v>
      </c>
      <c r="D504" s="28"/>
    </row>
    <row r="505" s="17" customFormat="1" ht="22.15" customHeight="1" spans="1:4">
      <c r="A505" s="49" t="s">
        <v>37</v>
      </c>
      <c r="B505" s="53">
        <v>1195</v>
      </c>
      <c r="C505" s="53">
        <v>1195</v>
      </c>
      <c r="D505" s="28"/>
    </row>
    <row r="506" s="17" customFormat="1" ht="22.15" customHeight="1" spans="1:4">
      <c r="A506" s="49" t="s">
        <v>38</v>
      </c>
      <c r="B506" s="53">
        <v>20</v>
      </c>
      <c r="C506" s="53">
        <v>20</v>
      </c>
      <c r="D506" s="28"/>
    </row>
    <row r="507" s="17" customFormat="1" ht="22.15" customHeight="1" spans="1:4">
      <c r="A507" s="49" t="s">
        <v>39</v>
      </c>
      <c r="B507" s="53">
        <v>0</v>
      </c>
      <c r="C507" s="53">
        <v>0</v>
      </c>
      <c r="D507" s="51"/>
    </row>
    <row r="508" s="17" customFormat="1" ht="22.15" customHeight="1" spans="1:4">
      <c r="A508" s="49" t="s">
        <v>372</v>
      </c>
      <c r="B508" s="53">
        <v>0</v>
      </c>
      <c r="C508" s="53">
        <v>0</v>
      </c>
      <c r="D508" s="28"/>
    </row>
    <row r="509" s="17" customFormat="1" ht="22.15" customHeight="1" spans="1:4">
      <c r="A509" s="49" t="s">
        <v>373</v>
      </c>
      <c r="B509" s="53">
        <v>0</v>
      </c>
      <c r="C509" s="53">
        <v>0</v>
      </c>
      <c r="D509" s="28"/>
    </row>
    <row r="510" s="17" customFormat="1" ht="22.15" customHeight="1" spans="1:4">
      <c r="A510" s="49" t="s">
        <v>374</v>
      </c>
      <c r="B510" s="53">
        <v>0</v>
      </c>
      <c r="C510" s="53">
        <v>0</v>
      </c>
      <c r="D510" s="28"/>
    </row>
    <row r="511" s="17" customFormat="1" ht="22.15" customHeight="1" spans="1:4">
      <c r="A511" s="49" t="s">
        <v>375</v>
      </c>
      <c r="B511" s="53">
        <v>0</v>
      </c>
      <c r="C511" s="53">
        <v>0</v>
      </c>
      <c r="D511" s="28"/>
    </row>
    <row r="512" s="17" customFormat="1" ht="22.15" customHeight="1" spans="1:4">
      <c r="A512" s="49" t="s">
        <v>78</v>
      </c>
      <c r="B512" s="53">
        <v>0</v>
      </c>
      <c r="C512" s="53">
        <v>0</v>
      </c>
      <c r="D512" s="28"/>
    </row>
    <row r="513" s="17" customFormat="1" ht="22.15" customHeight="1" spans="1:4">
      <c r="A513" s="49" t="s">
        <v>376</v>
      </c>
      <c r="B513" s="53">
        <v>0</v>
      </c>
      <c r="C513" s="53">
        <v>0</v>
      </c>
      <c r="D513" s="28"/>
    </row>
    <row r="514" s="17" customFormat="1" ht="22.15" customHeight="1" spans="1:4">
      <c r="A514" s="49" t="s">
        <v>377</v>
      </c>
      <c r="B514" s="53">
        <v>0</v>
      </c>
      <c r="C514" s="53">
        <v>0</v>
      </c>
      <c r="D514" s="28"/>
    </row>
    <row r="515" s="17" customFormat="1" ht="22.15" customHeight="1" spans="1:4">
      <c r="A515" s="49" t="s">
        <v>378</v>
      </c>
      <c r="B515" s="53">
        <v>0</v>
      </c>
      <c r="C515" s="53">
        <v>0</v>
      </c>
      <c r="D515" s="28"/>
    </row>
    <row r="516" s="17" customFormat="1" ht="22.15" customHeight="1" spans="1:4">
      <c r="A516" s="49" t="s">
        <v>379</v>
      </c>
      <c r="B516" s="53">
        <v>0</v>
      </c>
      <c r="C516" s="53">
        <v>0</v>
      </c>
      <c r="D516" s="56"/>
    </row>
    <row r="517" s="17" customFormat="1" ht="22.15" customHeight="1" spans="1:4">
      <c r="A517" s="49" t="s">
        <v>380</v>
      </c>
      <c r="B517" s="53">
        <v>0</v>
      </c>
      <c r="C517" s="53">
        <v>0</v>
      </c>
      <c r="D517" s="28"/>
    </row>
    <row r="518" s="17" customFormat="1" ht="22.15" customHeight="1" spans="1:4">
      <c r="A518" s="49" t="s">
        <v>381</v>
      </c>
      <c r="B518" s="53">
        <v>0</v>
      </c>
      <c r="C518" s="53">
        <v>0</v>
      </c>
      <c r="D518" s="28"/>
    </row>
    <row r="519" s="17" customFormat="1" ht="22.15" customHeight="1" spans="1:4">
      <c r="A519" s="49" t="s">
        <v>382</v>
      </c>
      <c r="B519" s="53">
        <v>0</v>
      </c>
      <c r="C519" s="53">
        <v>0</v>
      </c>
      <c r="D519" s="28"/>
    </row>
    <row r="520" s="17" customFormat="1" ht="22.15" customHeight="1" spans="1:4">
      <c r="A520" s="49" t="s">
        <v>383</v>
      </c>
      <c r="B520" s="53">
        <v>0</v>
      </c>
      <c r="C520" s="53">
        <v>0</v>
      </c>
      <c r="D520" s="28"/>
    </row>
    <row r="521" s="17" customFormat="1" ht="22.15" customHeight="1" spans="1:4">
      <c r="A521" s="49" t="s">
        <v>46</v>
      </c>
      <c r="B521" s="53">
        <v>0</v>
      </c>
      <c r="C521" s="53">
        <v>0</v>
      </c>
      <c r="D521" s="28"/>
    </row>
    <row r="522" s="17" customFormat="1" ht="22.15" customHeight="1" spans="1:4">
      <c r="A522" s="49" t="s">
        <v>384</v>
      </c>
      <c r="B522" s="53">
        <v>0</v>
      </c>
      <c r="C522" s="53">
        <v>0</v>
      </c>
      <c r="D522" s="28"/>
    </row>
    <row r="523" s="17" customFormat="1" ht="22.15" customHeight="1" spans="1:4">
      <c r="A523" s="49" t="s">
        <v>385</v>
      </c>
      <c r="B523" s="50">
        <f>SUM(B524:B530)</f>
        <v>553</v>
      </c>
      <c r="C523" s="50">
        <f>SUM(C524:C530)</f>
        <v>553</v>
      </c>
      <c r="D523" s="28"/>
    </row>
    <row r="524" s="17" customFormat="1" ht="22.15" customHeight="1" spans="1:4">
      <c r="A524" s="49" t="s">
        <v>37</v>
      </c>
      <c r="B524" s="53">
        <v>453</v>
      </c>
      <c r="C524" s="53">
        <v>453</v>
      </c>
      <c r="D524" s="56"/>
    </row>
    <row r="525" s="17" customFormat="1" ht="22.15" customHeight="1" spans="1:4">
      <c r="A525" s="49" t="s">
        <v>38</v>
      </c>
      <c r="B525" s="53">
        <v>0</v>
      </c>
      <c r="C525" s="53">
        <v>0</v>
      </c>
      <c r="D525" s="28"/>
    </row>
    <row r="526" s="17" customFormat="1" ht="22.15" customHeight="1" spans="1:4">
      <c r="A526" s="49" t="s">
        <v>39</v>
      </c>
      <c r="B526" s="53">
        <v>0</v>
      </c>
      <c r="C526" s="53">
        <v>0</v>
      </c>
      <c r="D526" s="28"/>
    </row>
    <row r="527" s="17" customFormat="1" ht="22.15" customHeight="1" spans="1:4">
      <c r="A527" s="49" t="s">
        <v>386</v>
      </c>
      <c r="B527" s="53">
        <v>0</v>
      </c>
      <c r="C527" s="53">
        <v>0</v>
      </c>
      <c r="D527" s="28"/>
    </row>
    <row r="528" s="17" customFormat="1" ht="22.15" customHeight="1" spans="1:4">
      <c r="A528" s="49" t="s">
        <v>387</v>
      </c>
      <c r="B528" s="53">
        <v>0</v>
      </c>
      <c r="C528" s="53">
        <v>0</v>
      </c>
      <c r="D528" s="28"/>
    </row>
    <row r="529" s="17" customFormat="1" ht="22.15" customHeight="1" spans="1:4">
      <c r="A529" s="49" t="s">
        <v>388</v>
      </c>
      <c r="B529" s="53">
        <v>100</v>
      </c>
      <c r="C529" s="53">
        <v>100</v>
      </c>
      <c r="D529" s="28"/>
    </row>
    <row r="530" s="17" customFormat="1" ht="22.15" customHeight="1" spans="1:4">
      <c r="A530" s="49" t="s">
        <v>389</v>
      </c>
      <c r="B530" s="53">
        <v>0</v>
      </c>
      <c r="C530" s="53">
        <v>0</v>
      </c>
      <c r="D530" s="28"/>
    </row>
    <row r="531" s="17" customFormat="1" ht="22.15" customHeight="1" spans="1:4">
      <c r="A531" s="49" t="s">
        <v>390</v>
      </c>
      <c r="B531" s="50">
        <f>B532</f>
        <v>0</v>
      </c>
      <c r="C531" s="50">
        <f>C532</f>
        <v>0</v>
      </c>
      <c r="D531" s="28"/>
    </row>
    <row r="532" s="17" customFormat="1" ht="22.15" customHeight="1" spans="1:4">
      <c r="A532" s="49" t="s">
        <v>391</v>
      </c>
      <c r="B532" s="53">
        <v>0</v>
      </c>
      <c r="C532" s="53">
        <v>0</v>
      </c>
      <c r="D532" s="28"/>
    </row>
    <row r="533" s="17" customFormat="1" ht="22.15" customHeight="1" spans="1:4">
      <c r="A533" s="49" t="s">
        <v>392</v>
      </c>
      <c r="B533" s="50">
        <f>SUM(B534:B541)</f>
        <v>24966</v>
      </c>
      <c r="C533" s="50">
        <f>SUM(C534:C541)</f>
        <v>24966</v>
      </c>
      <c r="D533" s="28"/>
    </row>
    <row r="534" s="17" customFormat="1" ht="22.15" customHeight="1" spans="1:4">
      <c r="A534" s="49" t="s">
        <v>393</v>
      </c>
      <c r="B534" s="53">
        <v>0</v>
      </c>
      <c r="C534" s="53">
        <v>0</v>
      </c>
      <c r="D534" s="28"/>
    </row>
    <row r="535" s="17" customFormat="1" ht="22.15" customHeight="1" spans="1:4">
      <c r="A535" s="49" t="s">
        <v>394</v>
      </c>
      <c r="B535" s="53">
        <v>0</v>
      </c>
      <c r="C535" s="53">
        <v>0</v>
      </c>
      <c r="D535" s="56"/>
    </row>
    <row r="536" s="17" customFormat="1" ht="22.15" customHeight="1" spans="1:4">
      <c r="A536" s="49" t="s">
        <v>395</v>
      </c>
      <c r="B536" s="53">
        <v>0</v>
      </c>
      <c r="C536" s="53">
        <v>0</v>
      </c>
      <c r="D536" s="28"/>
    </row>
    <row r="537" s="17" customFormat="1" ht="22.15" customHeight="1" spans="1:4">
      <c r="A537" s="49" t="s">
        <v>396</v>
      </c>
      <c r="B537" s="53">
        <v>9594</v>
      </c>
      <c r="C537" s="53">
        <v>9626</v>
      </c>
      <c r="D537" s="28"/>
    </row>
    <row r="538" s="17" customFormat="1" ht="22.15" customHeight="1" spans="1:4">
      <c r="A538" s="49" t="s">
        <v>397</v>
      </c>
      <c r="B538" s="53">
        <v>1000</v>
      </c>
      <c r="C538" s="53">
        <v>1000</v>
      </c>
      <c r="D538" s="28"/>
    </row>
    <row r="539" s="17" customFormat="1" ht="22.15" customHeight="1" spans="1:4">
      <c r="A539" s="49" t="s">
        <v>398</v>
      </c>
      <c r="B539" s="53">
        <v>14080</v>
      </c>
      <c r="C539" s="53">
        <v>14080</v>
      </c>
      <c r="D539" s="28"/>
    </row>
    <row r="540" s="17" customFormat="1" ht="22.15" customHeight="1" spans="1:4">
      <c r="A540" s="64" t="s">
        <v>399</v>
      </c>
      <c r="B540" s="53">
        <v>0</v>
      </c>
      <c r="C540" s="53">
        <v>0</v>
      </c>
      <c r="D540" s="28"/>
    </row>
    <row r="541" s="17" customFormat="1" ht="22.15" customHeight="1" spans="1:4">
      <c r="A541" s="49" t="s">
        <v>400</v>
      </c>
      <c r="B541" s="53">
        <v>292</v>
      </c>
      <c r="C541" s="53">
        <v>260</v>
      </c>
      <c r="D541" s="28"/>
    </row>
    <row r="542" s="17" customFormat="1" ht="22.15" customHeight="1" spans="1:4">
      <c r="A542" s="49" t="s">
        <v>401</v>
      </c>
      <c r="B542" s="50">
        <f>SUM(B543:B545)</f>
        <v>0</v>
      </c>
      <c r="C542" s="50">
        <f>SUM(C543:C545)</f>
        <v>0</v>
      </c>
      <c r="D542" s="28"/>
    </row>
    <row r="543" s="17" customFormat="1" ht="22.15" customHeight="1" spans="1:4">
      <c r="A543" s="49" t="s">
        <v>402</v>
      </c>
      <c r="B543" s="53">
        <v>0</v>
      </c>
      <c r="C543" s="53">
        <v>0</v>
      </c>
      <c r="D543" s="28"/>
    </row>
    <row r="544" s="17" customFormat="1" ht="22.15" customHeight="1" spans="1:4">
      <c r="A544" s="49" t="s">
        <v>403</v>
      </c>
      <c r="B544" s="53">
        <v>0</v>
      </c>
      <c r="C544" s="53">
        <v>0</v>
      </c>
      <c r="D544" s="28"/>
    </row>
    <row r="545" s="17" customFormat="1" ht="22.15" customHeight="1" spans="1:4">
      <c r="A545" s="49" t="s">
        <v>404</v>
      </c>
      <c r="B545" s="53">
        <v>0</v>
      </c>
      <c r="C545" s="53">
        <v>0</v>
      </c>
      <c r="D545" s="28"/>
    </row>
    <row r="546" s="17" customFormat="1" ht="22.15" customHeight="1" spans="1:4">
      <c r="A546" s="49" t="s">
        <v>405</v>
      </c>
      <c r="B546" s="50">
        <f>SUM(B547:B555)</f>
        <v>1190</v>
      </c>
      <c r="C546" s="50">
        <f>SUM(C547:C555)</f>
        <v>1190</v>
      </c>
      <c r="D546" s="56"/>
    </row>
    <row r="547" s="17" customFormat="1" ht="22.15" customHeight="1" spans="1:4">
      <c r="A547" s="49" t="s">
        <v>406</v>
      </c>
      <c r="B547" s="53">
        <v>0</v>
      </c>
      <c r="C547" s="53">
        <v>0</v>
      </c>
      <c r="D547" s="28"/>
    </row>
    <row r="548" s="17" customFormat="1" ht="22.15" customHeight="1" spans="1:4">
      <c r="A548" s="49" t="s">
        <v>407</v>
      </c>
      <c r="B548" s="53">
        <v>1158</v>
      </c>
      <c r="C548" s="53">
        <v>1158</v>
      </c>
      <c r="D548" s="28"/>
    </row>
    <row r="549" s="17" customFormat="1" ht="22.15" customHeight="1" spans="1:4">
      <c r="A549" s="49" t="s">
        <v>408</v>
      </c>
      <c r="B549" s="53">
        <v>0</v>
      </c>
      <c r="C549" s="53">
        <v>0</v>
      </c>
      <c r="D549" s="28"/>
    </row>
    <row r="550" s="17" customFormat="1" ht="22.15" customHeight="1" spans="1:4">
      <c r="A550" s="49" t="s">
        <v>409</v>
      </c>
      <c r="B550" s="53">
        <v>0</v>
      </c>
      <c r="C550" s="53">
        <v>0</v>
      </c>
      <c r="D550" s="56"/>
    </row>
    <row r="551" s="17" customFormat="1" ht="22.15" customHeight="1" spans="1:4">
      <c r="A551" s="49" t="s">
        <v>410</v>
      </c>
      <c r="B551" s="53">
        <v>0</v>
      </c>
      <c r="C551" s="53">
        <v>0</v>
      </c>
      <c r="D551" s="56"/>
    </row>
    <row r="552" s="17" customFormat="1" ht="22.15" customHeight="1" spans="1:4">
      <c r="A552" s="49" t="s">
        <v>411</v>
      </c>
      <c r="B552" s="53">
        <v>0</v>
      </c>
      <c r="C552" s="53">
        <v>0</v>
      </c>
      <c r="D552" s="28"/>
    </row>
    <row r="553" s="17" customFormat="1" ht="22.15" customHeight="1" spans="1:4">
      <c r="A553" s="49" t="s">
        <v>412</v>
      </c>
      <c r="B553" s="53">
        <v>0</v>
      </c>
      <c r="C553" s="53">
        <v>0</v>
      </c>
      <c r="D553" s="28"/>
    </row>
    <row r="554" s="17" customFormat="1" ht="22.15" customHeight="1" spans="1:4">
      <c r="A554" s="49" t="s">
        <v>413</v>
      </c>
      <c r="B554" s="53">
        <v>0</v>
      </c>
      <c r="C554" s="53">
        <v>0</v>
      </c>
      <c r="D554" s="28"/>
    </row>
    <row r="555" s="17" customFormat="1" ht="22.15" customHeight="1" spans="1:4">
      <c r="A555" s="49" t="s">
        <v>414</v>
      </c>
      <c r="B555" s="53">
        <v>32</v>
      </c>
      <c r="C555" s="53">
        <v>32</v>
      </c>
      <c r="D555" s="28"/>
    </row>
    <row r="556" s="17" customFormat="1" ht="22.15" customHeight="1" spans="1:4">
      <c r="A556" s="49" t="s">
        <v>415</v>
      </c>
      <c r="B556" s="50">
        <f>SUM(B557:B563)</f>
        <v>3977</v>
      </c>
      <c r="C556" s="50">
        <f>SUM(C557:C563)</f>
        <v>3527</v>
      </c>
      <c r="D556" s="28"/>
    </row>
    <row r="557" s="17" customFormat="1" ht="22.15" customHeight="1" spans="1:4">
      <c r="A557" s="49" t="s">
        <v>416</v>
      </c>
      <c r="B557" s="53">
        <v>900</v>
      </c>
      <c r="C557" s="53">
        <v>900</v>
      </c>
      <c r="D557" s="28"/>
    </row>
    <row r="558" s="17" customFormat="1" ht="22.15" customHeight="1" spans="1:4">
      <c r="A558" s="49" t="s">
        <v>417</v>
      </c>
      <c r="B558" s="53">
        <v>1583</v>
      </c>
      <c r="C558" s="53">
        <v>1583</v>
      </c>
      <c r="D558" s="28"/>
    </row>
    <row r="559" s="17" customFormat="1" ht="22.15" customHeight="1" spans="1:4">
      <c r="A559" s="49" t="s">
        <v>418</v>
      </c>
      <c r="B559" s="53">
        <v>0</v>
      </c>
      <c r="C559" s="53">
        <v>0</v>
      </c>
      <c r="D559" s="28"/>
    </row>
    <row r="560" s="17" customFormat="1" ht="22.15" customHeight="1" spans="1:4">
      <c r="A560" s="49" t="s">
        <v>419</v>
      </c>
      <c r="B560" s="53">
        <v>0</v>
      </c>
      <c r="C560" s="53">
        <v>0</v>
      </c>
      <c r="D560" s="28"/>
    </row>
    <row r="561" s="17" customFormat="1" ht="22.15" customHeight="1" spans="1:4">
      <c r="A561" s="49" t="s">
        <v>420</v>
      </c>
      <c r="B561" s="53">
        <v>554</v>
      </c>
      <c r="C561" s="53">
        <v>554</v>
      </c>
      <c r="D561" s="28"/>
    </row>
    <row r="562" s="17" customFormat="1" ht="22.15" customHeight="1" spans="1:4">
      <c r="A562" s="49" t="s">
        <v>421</v>
      </c>
      <c r="B562" s="53">
        <v>0</v>
      </c>
      <c r="C562" s="53">
        <v>0</v>
      </c>
      <c r="D562" s="28"/>
    </row>
    <row r="563" s="17" customFormat="1" ht="22.15" customHeight="1" spans="1:4">
      <c r="A563" s="49" t="s">
        <v>422</v>
      </c>
      <c r="B563" s="53">
        <v>940</v>
      </c>
      <c r="C563" s="53">
        <v>490</v>
      </c>
      <c r="D563" s="51"/>
    </row>
    <row r="564" s="17" customFormat="1" ht="22.15" customHeight="1" spans="1:4">
      <c r="A564" s="49" t="s">
        <v>423</v>
      </c>
      <c r="B564" s="50">
        <f>SUM(B565:B570)</f>
        <v>485</v>
      </c>
      <c r="C564" s="50">
        <f>SUM(C565:C570)</f>
        <v>485</v>
      </c>
      <c r="D564" s="28"/>
    </row>
    <row r="565" s="17" customFormat="1" ht="22.15" customHeight="1" spans="1:4">
      <c r="A565" s="49" t="s">
        <v>424</v>
      </c>
      <c r="B565" s="53">
        <v>187</v>
      </c>
      <c r="C565" s="53">
        <v>187</v>
      </c>
      <c r="D565" s="56"/>
    </row>
    <row r="566" s="17" customFormat="1" ht="22.15" customHeight="1" spans="1:4">
      <c r="A566" s="49" t="s">
        <v>425</v>
      </c>
      <c r="B566" s="53">
        <v>0</v>
      </c>
      <c r="C566" s="53">
        <v>0</v>
      </c>
      <c r="D566" s="28"/>
    </row>
    <row r="567" s="17" customFormat="1" ht="22.15" customHeight="1" spans="1:4">
      <c r="A567" s="49" t="s">
        <v>426</v>
      </c>
      <c r="B567" s="53">
        <v>4</v>
      </c>
      <c r="C567" s="53">
        <v>4</v>
      </c>
      <c r="D567" s="28"/>
    </row>
    <row r="568" s="17" customFormat="1" ht="22.15" customHeight="1" spans="1:4">
      <c r="A568" s="49" t="s">
        <v>427</v>
      </c>
      <c r="B568" s="53">
        <v>44</v>
      </c>
      <c r="C568" s="53">
        <v>44</v>
      </c>
      <c r="D568" s="28"/>
    </row>
    <row r="569" s="17" customFormat="1" ht="22.15" customHeight="1" spans="1:4">
      <c r="A569" s="49" t="s">
        <v>428</v>
      </c>
      <c r="B569" s="53">
        <v>0</v>
      </c>
      <c r="C569" s="53">
        <v>0</v>
      </c>
      <c r="D569" s="28"/>
    </row>
    <row r="570" s="17" customFormat="1" ht="22.15" customHeight="1" spans="1:4">
      <c r="A570" s="49" t="s">
        <v>429</v>
      </c>
      <c r="B570" s="53">
        <v>250</v>
      </c>
      <c r="C570" s="53">
        <v>250</v>
      </c>
      <c r="D570" s="28"/>
    </row>
    <row r="571" s="17" customFormat="1" ht="22.15" customHeight="1" spans="1:4">
      <c r="A571" s="49" t="s">
        <v>430</v>
      </c>
      <c r="B571" s="50">
        <f>SUM(B572:B578)</f>
        <v>1869</v>
      </c>
      <c r="C571" s="50">
        <f>SUM(C572:C578)</f>
        <v>2674</v>
      </c>
      <c r="D571" s="28"/>
    </row>
    <row r="572" s="17" customFormat="1" ht="22.15" customHeight="1" spans="1:4">
      <c r="A572" s="49" t="s">
        <v>431</v>
      </c>
      <c r="B572" s="53">
        <v>0</v>
      </c>
      <c r="C572" s="53">
        <v>0</v>
      </c>
      <c r="D572" s="28"/>
    </row>
    <row r="573" s="17" customFormat="1" ht="22.15" customHeight="1" spans="1:4">
      <c r="A573" s="49" t="s">
        <v>432</v>
      </c>
      <c r="B573" s="53">
        <v>484</v>
      </c>
      <c r="C573" s="53">
        <v>684</v>
      </c>
      <c r="D573" s="28"/>
    </row>
    <row r="574" s="17" customFormat="1" ht="22.15" customHeight="1" spans="1:4">
      <c r="A574" s="49" t="s">
        <v>433</v>
      </c>
      <c r="B574" s="53">
        <v>0</v>
      </c>
      <c r="C574" s="53">
        <v>0</v>
      </c>
      <c r="D574" s="28"/>
    </row>
    <row r="575" s="17" customFormat="1" ht="22.15" customHeight="1" spans="1:4">
      <c r="A575" s="49" t="s">
        <v>434</v>
      </c>
      <c r="B575" s="53">
        <v>1367</v>
      </c>
      <c r="C575" s="53">
        <v>1867</v>
      </c>
      <c r="D575" s="28"/>
    </row>
    <row r="576" s="16" customFormat="1" ht="22.15" customHeight="1" spans="1:4">
      <c r="A576" s="49" t="s">
        <v>435</v>
      </c>
      <c r="B576" s="53">
        <v>0</v>
      </c>
      <c r="C576" s="53">
        <v>105</v>
      </c>
      <c r="D576" s="56"/>
    </row>
    <row r="577" s="16" customFormat="1" ht="22.15" customHeight="1" spans="1:4">
      <c r="A577" s="49" t="s">
        <v>436</v>
      </c>
      <c r="B577" s="53">
        <v>0</v>
      </c>
      <c r="C577" s="53">
        <v>0</v>
      </c>
      <c r="D577" s="28"/>
    </row>
    <row r="578" s="17" customFormat="1" ht="22.15" customHeight="1" spans="1:4">
      <c r="A578" s="49" t="s">
        <v>437</v>
      </c>
      <c r="B578" s="53">
        <v>18</v>
      </c>
      <c r="C578" s="53">
        <v>18</v>
      </c>
      <c r="D578" s="56"/>
    </row>
    <row r="579" s="17" customFormat="1" ht="22.15" customHeight="1" spans="1:4">
      <c r="A579" s="49" t="s">
        <v>438</v>
      </c>
      <c r="B579" s="50">
        <f>SUM(B580:B587)</f>
        <v>1628</v>
      </c>
      <c r="C579" s="50">
        <f>SUM(C580:C587)</f>
        <v>1628</v>
      </c>
      <c r="D579" s="28"/>
    </row>
    <row r="580" s="17" customFormat="1" ht="22.15" customHeight="1" spans="1:4">
      <c r="A580" s="49" t="s">
        <v>37</v>
      </c>
      <c r="B580" s="53">
        <v>144</v>
      </c>
      <c r="C580" s="53">
        <v>144</v>
      </c>
      <c r="D580" s="28"/>
    </row>
    <row r="581" s="17" customFormat="1" ht="22.15" customHeight="1" spans="1:4">
      <c r="A581" s="49" t="s">
        <v>38</v>
      </c>
      <c r="B581" s="53">
        <v>0</v>
      </c>
      <c r="C581" s="53">
        <v>0</v>
      </c>
      <c r="D581" s="28"/>
    </row>
    <row r="582" s="17" customFormat="1" ht="22.15" customHeight="1" spans="1:4">
      <c r="A582" s="49" t="s">
        <v>39</v>
      </c>
      <c r="B582" s="53">
        <v>0</v>
      </c>
      <c r="C582" s="53">
        <v>0</v>
      </c>
      <c r="D582" s="28"/>
    </row>
    <row r="583" s="16" customFormat="1" ht="22.15" customHeight="1" spans="1:4">
      <c r="A583" s="49" t="s">
        <v>439</v>
      </c>
      <c r="B583" s="53">
        <v>329</v>
      </c>
      <c r="C583" s="53">
        <v>329</v>
      </c>
      <c r="D583" s="28"/>
    </row>
    <row r="584" s="16" customFormat="1" ht="22.15" customHeight="1" spans="1:4">
      <c r="A584" s="49" t="s">
        <v>440</v>
      </c>
      <c r="B584" s="53">
        <v>16</v>
      </c>
      <c r="C584" s="53">
        <v>16</v>
      </c>
      <c r="D584" s="28"/>
    </row>
    <row r="585" s="16" customFormat="1" ht="22.15" customHeight="1" spans="1:4">
      <c r="A585" s="49" t="s">
        <v>441</v>
      </c>
      <c r="B585" s="53">
        <v>0</v>
      </c>
      <c r="C585" s="53">
        <v>0</v>
      </c>
      <c r="D585" s="28"/>
    </row>
    <row r="586" s="17" customFormat="1" ht="22.15" customHeight="1" spans="1:4">
      <c r="A586" s="49" t="s">
        <v>442</v>
      </c>
      <c r="B586" s="53">
        <v>1082</v>
      </c>
      <c r="C586" s="53">
        <v>1082</v>
      </c>
      <c r="D586" s="28"/>
    </row>
    <row r="587" s="17" customFormat="1" ht="22.15" customHeight="1" spans="1:4">
      <c r="A587" s="49" t="s">
        <v>443</v>
      </c>
      <c r="B587" s="53">
        <v>57</v>
      </c>
      <c r="C587" s="53">
        <v>57</v>
      </c>
      <c r="D587" s="56"/>
    </row>
    <row r="588" s="17" customFormat="1" ht="22.15" customHeight="1" spans="1:4">
      <c r="A588" s="49" t="s">
        <v>444</v>
      </c>
      <c r="B588" s="50">
        <f>SUM(B589:B592)</f>
        <v>69</v>
      </c>
      <c r="C588" s="50">
        <f>SUM(C589:C592)</f>
        <v>69</v>
      </c>
      <c r="D588" s="28"/>
    </row>
    <row r="589" s="17" customFormat="1" ht="22.15" customHeight="1" spans="1:4">
      <c r="A589" s="49" t="s">
        <v>37</v>
      </c>
      <c r="B589" s="53">
        <v>39</v>
      </c>
      <c r="C589" s="53">
        <v>39</v>
      </c>
      <c r="D589" s="28"/>
    </row>
    <row r="590" s="17" customFormat="1" ht="22.15" customHeight="1" spans="1:4">
      <c r="A590" s="49" t="s">
        <v>38</v>
      </c>
      <c r="B590" s="53">
        <v>0</v>
      </c>
      <c r="C590" s="53">
        <v>0</v>
      </c>
      <c r="D590" s="28"/>
    </row>
    <row r="591" s="17" customFormat="1" ht="22.15" customHeight="1" spans="1:4">
      <c r="A591" s="49" t="s">
        <v>39</v>
      </c>
      <c r="B591" s="53">
        <v>0</v>
      </c>
      <c r="C591" s="53">
        <v>0</v>
      </c>
      <c r="D591" s="56"/>
    </row>
    <row r="592" s="17" customFormat="1" ht="22.15" customHeight="1" spans="1:4">
      <c r="A592" s="49" t="s">
        <v>445</v>
      </c>
      <c r="B592" s="53">
        <v>30</v>
      </c>
      <c r="C592" s="53">
        <v>30</v>
      </c>
      <c r="D592" s="28"/>
    </row>
    <row r="593" s="17" customFormat="1" ht="22.15" customHeight="1" spans="1:4">
      <c r="A593" s="49" t="s">
        <v>446</v>
      </c>
      <c r="B593" s="50">
        <f>SUM(B594:B595)</f>
        <v>4422</v>
      </c>
      <c r="C593" s="50">
        <f>SUM(C594:C595)</f>
        <v>3422</v>
      </c>
      <c r="D593" s="28"/>
    </row>
    <row r="594" s="17" customFormat="1" ht="22.15" customHeight="1" spans="1:4">
      <c r="A594" s="49" t="s">
        <v>447</v>
      </c>
      <c r="B594" s="53">
        <v>1000</v>
      </c>
      <c r="C594" s="53">
        <v>1000</v>
      </c>
      <c r="D594" s="28"/>
    </row>
    <row r="595" s="17" customFormat="1" ht="22.15" customHeight="1" spans="1:4">
      <c r="A595" s="49" t="s">
        <v>448</v>
      </c>
      <c r="B595" s="53">
        <v>3422</v>
      </c>
      <c r="C595" s="53">
        <v>2422</v>
      </c>
      <c r="D595" s="28"/>
    </row>
    <row r="596" s="17" customFormat="1" ht="22.15" customHeight="1" spans="1:4">
      <c r="A596" s="49" t="s">
        <v>449</v>
      </c>
      <c r="B596" s="50">
        <f>SUM(B597:B598)</f>
        <v>1603</v>
      </c>
      <c r="C596" s="50">
        <f>SUM(C597:C598)</f>
        <v>1603</v>
      </c>
      <c r="D596" s="28"/>
    </row>
    <row r="597" s="17" customFormat="1" ht="22.15" customHeight="1" spans="1:4">
      <c r="A597" s="49" t="s">
        <v>450</v>
      </c>
      <c r="B597" s="53">
        <v>1403</v>
      </c>
      <c r="C597" s="53">
        <v>1403</v>
      </c>
      <c r="D597" s="28"/>
    </row>
    <row r="598" s="17" customFormat="1" ht="22.15" customHeight="1" spans="1:4">
      <c r="A598" s="49" t="s">
        <v>451</v>
      </c>
      <c r="B598" s="53">
        <v>200</v>
      </c>
      <c r="C598" s="53">
        <v>200</v>
      </c>
      <c r="D598" s="28"/>
    </row>
    <row r="599" s="17" customFormat="1" ht="22.15" customHeight="1" spans="1:4">
      <c r="A599" s="49" t="s">
        <v>452</v>
      </c>
      <c r="B599" s="50">
        <f>SUM(B600:B601)</f>
        <v>2000</v>
      </c>
      <c r="C599" s="50">
        <f>SUM(C600:C601)</f>
        <v>2000</v>
      </c>
      <c r="D599" s="28"/>
    </row>
    <row r="600" s="17" customFormat="1" ht="22.15" customHeight="1" spans="1:4">
      <c r="A600" s="49" t="s">
        <v>453</v>
      </c>
      <c r="B600" s="53">
        <v>0</v>
      </c>
      <c r="C600" s="53">
        <v>0</v>
      </c>
      <c r="D600" s="28"/>
    </row>
    <row r="601" s="17" customFormat="1" ht="22.15" customHeight="1" spans="1:4">
      <c r="A601" s="49" t="s">
        <v>454</v>
      </c>
      <c r="B601" s="53">
        <v>2000</v>
      </c>
      <c r="C601" s="53">
        <v>2000</v>
      </c>
      <c r="D601" s="56"/>
    </row>
    <row r="602" s="17" customFormat="1" ht="22.15" customHeight="1" spans="1:4">
      <c r="A602" s="49" t="s">
        <v>455</v>
      </c>
      <c r="B602" s="50">
        <f>SUM(B603:B604)</f>
        <v>0</v>
      </c>
      <c r="C602" s="50">
        <f>SUM(C603:C604)</f>
        <v>0</v>
      </c>
      <c r="D602" s="28"/>
    </row>
    <row r="603" s="17" customFormat="1" ht="22.15" customHeight="1" spans="1:4">
      <c r="A603" s="49" t="s">
        <v>456</v>
      </c>
      <c r="B603" s="53">
        <v>0</v>
      </c>
      <c r="C603" s="53">
        <v>0</v>
      </c>
      <c r="D603" s="28"/>
    </row>
    <row r="604" s="17" customFormat="1" ht="22.15" customHeight="1" spans="1:4">
      <c r="A604" s="49" t="s">
        <v>457</v>
      </c>
      <c r="B604" s="53">
        <v>0</v>
      </c>
      <c r="C604" s="53">
        <v>0</v>
      </c>
      <c r="D604" s="28"/>
    </row>
    <row r="605" s="17" customFormat="1" ht="22.15" customHeight="1" spans="1:4">
      <c r="A605" s="49" t="s">
        <v>458</v>
      </c>
      <c r="B605" s="50">
        <f>SUM(B606:B607)</f>
        <v>481</v>
      </c>
      <c r="C605" s="50">
        <f>SUM(C606:C607)</f>
        <v>352</v>
      </c>
      <c r="D605" s="28"/>
    </row>
    <row r="606" s="17" customFormat="1" ht="22.15" customHeight="1" spans="1:4">
      <c r="A606" s="49" t="s">
        <v>459</v>
      </c>
      <c r="B606" s="53">
        <v>75</v>
      </c>
      <c r="C606" s="53">
        <v>0</v>
      </c>
      <c r="D606" s="28"/>
    </row>
    <row r="607" s="17" customFormat="1" ht="22.15" customHeight="1" spans="1:4">
      <c r="A607" s="49" t="s">
        <v>460</v>
      </c>
      <c r="B607" s="53">
        <v>406</v>
      </c>
      <c r="C607" s="53">
        <v>352</v>
      </c>
      <c r="D607" s="28"/>
    </row>
    <row r="608" s="17" customFormat="1" ht="22.15" customHeight="1" spans="1:4">
      <c r="A608" s="49" t="s">
        <v>461</v>
      </c>
      <c r="B608" s="50">
        <f>SUM(B609:B611)</f>
        <v>16307</v>
      </c>
      <c r="C608" s="50">
        <f>SUM(C609:C611)</f>
        <v>16307</v>
      </c>
      <c r="D608" s="28"/>
    </row>
    <row r="609" s="17" customFormat="1" ht="22.15" customHeight="1" spans="1:4">
      <c r="A609" s="49" t="s">
        <v>462</v>
      </c>
      <c r="B609" s="53">
        <v>8266</v>
      </c>
      <c r="C609" s="53">
        <v>8266</v>
      </c>
      <c r="D609" s="56"/>
    </row>
    <row r="610" s="17" customFormat="1" ht="22.15" customHeight="1" spans="1:4">
      <c r="A610" s="49" t="s">
        <v>463</v>
      </c>
      <c r="B610" s="53">
        <v>8041</v>
      </c>
      <c r="C610" s="53">
        <v>8041</v>
      </c>
      <c r="D610" s="28"/>
    </row>
    <row r="611" s="17" customFormat="1" ht="22.15" customHeight="1" spans="1:4">
      <c r="A611" s="49" t="s">
        <v>464</v>
      </c>
      <c r="B611" s="53">
        <v>0</v>
      </c>
      <c r="C611" s="53">
        <v>0</v>
      </c>
      <c r="D611" s="28"/>
    </row>
    <row r="612" s="17" customFormat="1" ht="22.15" customHeight="1" spans="1:4">
      <c r="A612" s="49" t="s">
        <v>465</v>
      </c>
      <c r="B612" s="50">
        <f>SUM(B613:B615)</f>
        <v>0</v>
      </c>
      <c r="C612" s="50">
        <f>SUM(C613:C615)</f>
        <v>0</v>
      </c>
      <c r="D612" s="28"/>
    </row>
    <row r="613" s="17" customFormat="1" ht="22.15" customHeight="1" spans="1:4">
      <c r="A613" s="49" t="s">
        <v>466</v>
      </c>
      <c r="B613" s="53">
        <v>0</v>
      </c>
      <c r="C613" s="53">
        <v>0</v>
      </c>
      <c r="D613" s="28"/>
    </row>
    <row r="614" s="17" customFormat="1" ht="22.15" customHeight="1" spans="1:4">
      <c r="A614" s="49" t="s">
        <v>467</v>
      </c>
      <c r="B614" s="53">
        <v>0</v>
      </c>
      <c r="C614" s="53">
        <v>0</v>
      </c>
      <c r="D614" s="28"/>
    </row>
    <row r="615" s="17" customFormat="1" ht="22.15" customHeight="1" spans="1:4">
      <c r="A615" s="49" t="s">
        <v>468</v>
      </c>
      <c r="B615" s="53">
        <v>0</v>
      </c>
      <c r="C615" s="53">
        <v>0</v>
      </c>
      <c r="D615" s="56"/>
    </row>
    <row r="616" s="17" customFormat="1" ht="22.15" customHeight="1" spans="1:4">
      <c r="A616" s="65" t="s">
        <v>469</v>
      </c>
      <c r="B616" s="50">
        <f>SUM(B617:B623)</f>
        <v>167</v>
      </c>
      <c r="C616" s="50">
        <f>SUM(C617:C623)</f>
        <v>171</v>
      </c>
      <c r="D616" s="28"/>
    </row>
    <row r="617" s="17" customFormat="1" ht="22.15" customHeight="1" spans="1:4">
      <c r="A617" s="49" t="s">
        <v>37</v>
      </c>
      <c r="B617" s="53">
        <v>167</v>
      </c>
      <c r="C617" s="53">
        <v>171</v>
      </c>
      <c r="D617" s="28"/>
    </row>
    <row r="618" s="17" customFormat="1" ht="22.15" customHeight="1" spans="1:4">
      <c r="A618" s="49" t="s">
        <v>38</v>
      </c>
      <c r="B618" s="53">
        <v>0</v>
      </c>
      <c r="C618" s="53">
        <v>0</v>
      </c>
      <c r="D618" s="28"/>
    </row>
    <row r="619" s="17" customFormat="1" ht="22.15" customHeight="1" spans="1:4">
      <c r="A619" s="49" t="s">
        <v>39</v>
      </c>
      <c r="B619" s="53">
        <v>0</v>
      </c>
      <c r="C619" s="53">
        <v>0</v>
      </c>
      <c r="D619" s="28"/>
    </row>
    <row r="620" s="17" customFormat="1" ht="22.15" customHeight="1" spans="1:4">
      <c r="A620" s="49" t="s">
        <v>470</v>
      </c>
      <c r="B620" s="53">
        <v>0</v>
      </c>
      <c r="C620" s="53">
        <v>0</v>
      </c>
      <c r="D620" s="28"/>
    </row>
    <row r="621" s="17" customFormat="1" ht="22.15" customHeight="1" spans="1:4">
      <c r="A621" s="49" t="s">
        <v>471</v>
      </c>
      <c r="B621" s="53">
        <v>0</v>
      </c>
      <c r="C621" s="53">
        <v>0</v>
      </c>
      <c r="D621" s="28"/>
    </row>
    <row r="622" s="17" customFormat="1" ht="22.15" customHeight="1" spans="1:4">
      <c r="A622" s="49" t="s">
        <v>46</v>
      </c>
      <c r="B622" s="53">
        <v>0</v>
      </c>
      <c r="C622" s="53">
        <v>0</v>
      </c>
      <c r="D622" s="56"/>
    </row>
    <row r="623" s="17" customFormat="1" ht="22.15" customHeight="1" spans="1:4">
      <c r="A623" s="49" t="s">
        <v>472</v>
      </c>
      <c r="B623" s="53">
        <v>0</v>
      </c>
      <c r="C623" s="53">
        <v>0</v>
      </c>
      <c r="D623" s="28"/>
    </row>
    <row r="624" s="17" customFormat="1" ht="22.15" customHeight="1" spans="1:4">
      <c r="A624" s="49" t="s">
        <v>473</v>
      </c>
      <c r="B624" s="50"/>
      <c r="C624" s="50"/>
      <c r="D624" s="28"/>
    </row>
    <row r="625" s="17" customFormat="1" ht="22.15" customHeight="1" spans="1:4">
      <c r="A625" s="49" t="s">
        <v>474</v>
      </c>
      <c r="B625" s="53">
        <v>0</v>
      </c>
      <c r="C625" s="53">
        <v>0</v>
      </c>
      <c r="D625" s="28"/>
    </row>
    <row r="626" s="17" customFormat="1" ht="22.15" customHeight="1" spans="1:4">
      <c r="A626" s="49" t="s">
        <v>475</v>
      </c>
      <c r="B626" s="53">
        <v>0</v>
      </c>
      <c r="C626" s="53">
        <v>0</v>
      </c>
      <c r="D626" s="28"/>
    </row>
    <row r="627" s="17" customFormat="1" ht="22.15" customHeight="1" spans="1:4">
      <c r="A627" s="49" t="s">
        <v>476</v>
      </c>
      <c r="B627" s="53">
        <v>277</v>
      </c>
      <c r="C627" s="53">
        <v>180</v>
      </c>
      <c r="D627" s="28"/>
    </row>
    <row r="628" s="17" customFormat="1" ht="22.15" customHeight="1" spans="1:4">
      <c r="A628" s="49" t="s">
        <v>477</v>
      </c>
      <c r="B628" s="50">
        <f>SUM(B629,B634,B648,B652,B664,B667,B671,B676,B680,B684,B687,B696,B697)</f>
        <v>49186</v>
      </c>
      <c r="C628" s="50">
        <f>SUM(C629,C634,C648,C652,C664,C667,C671,C676,C680,C684,C687,C696,C697)</f>
        <v>44048</v>
      </c>
      <c r="D628" s="28"/>
    </row>
    <row r="629" s="16" customFormat="1" ht="22.15" customHeight="1" spans="1:4">
      <c r="A629" s="49" t="s">
        <v>478</v>
      </c>
      <c r="B629" s="50">
        <f>SUM(B630:B633)</f>
        <v>2417</v>
      </c>
      <c r="C629" s="50">
        <f>SUM(C630:C633)</f>
        <v>2624</v>
      </c>
      <c r="D629" s="28"/>
    </row>
    <row r="630" s="17" customFormat="1" ht="22.15" customHeight="1" spans="1:4">
      <c r="A630" s="49" t="s">
        <v>37</v>
      </c>
      <c r="B630" s="53">
        <v>250</v>
      </c>
      <c r="C630" s="53">
        <v>611</v>
      </c>
      <c r="D630" s="28"/>
    </row>
    <row r="631" s="17" customFormat="1" ht="22.15" customHeight="1" spans="1:4">
      <c r="A631" s="49" t="s">
        <v>38</v>
      </c>
      <c r="B631" s="53">
        <v>0</v>
      </c>
      <c r="C631" s="53">
        <v>0</v>
      </c>
      <c r="D631" s="56"/>
    </row>
    <row r="632" s="17" customFormat="1" ht="22.15" customHeight="1" spans="1:4">
      <c r="A632" s="49" t="s">
        <v>39</v>
      </c>
      <c r="B632" s="53">
        <v>0</v>
      </c>
      <c r="C632" s="53">
        <v>0</v>
      </c>
      <c r="D632" s="28"/>
    </row>
    <row r="633" s="17" customFormat="1" ht="22.15" customHeight="1" spans="1:4">
      <c r="A633" s="49" t="s">
        <v>479</v>
      </c>
      <c r="B633" s="53">
        <v>2167</v>
      </c>
      <c r="C633" s="53">
        <v>2013</v>
      </c>
      <c r="D633" s="28"/>
    </row>
    <row r="634" s="17" customFormat="1" ht="22.15" customHeight="1" spans="1:4">
      <c r="A634" s="49" t="s">
        <v>480</v>
      </c>
      <c r="B634" s="50">
        <f>SUM(B635:B647)</f>
        <v>4990</v>
      </c>
      <c r="C634" s="50">
        <f>SUM(C635:C647)</f>
        <v>4990</v>
      </c>
      <c r="D634" s="28"/>
    </row>
    <row r="635" s="17" customFormat="1" ht="22.15" customHeight="1" spans="1:4">
      <c r="A635" s="49" t="s">
        <v>481</v>
      </c>
      <c r="B635" s="53">
        <v>463</v>
      </c>
      <c r="C635" s="53">
        <v>463</v>
      </c>
      <c r="D635" s="28"/>
    </row>
    <row r="636" s="17" customFormat="1" ht="22.15" customHeight="1" spans="1:4">
      <c r="A636" s="49" t="s">
        <v>482</v>
      </c>
      <c r="B636" s="53">
        <v>4305</v>
      </c>
      <c r="C636" s="53">
        <v>4305</v>
      </c>
      <c r="D636" s="56"/>
    </row>
    <row r="637" s="17" customFormat="1" ht="22.15" customHeight="1" spans="1:4">
      <c r="A637" s="49" t="s">
        <v>483</v>
      </c>
      <c r="B637" s="53">
        <v>0</v>
      </c>
      <c r="C637" s="53">
        <v>0</v>
      </c>
      <c r="D637" s="28"/>
    </row>
    <row r="638" s="17" customFormat="1" ht="22.15" customHeight="1" spans="1:4">
      <c r="A638" s="49" t="s">
        <v>484</v>
      </c>
      <c r="B638" s="53">
        <v>0</v>
      </c>
      <c r="C638" s="53">
        <v>0</v>
      </c>
      <c r="D638" s="28"/>
    </row>
    <row r="639" s="17" customFormat="1" ht="22.15" customHeight="1" spans="1:4">
      <c r="A639" s="49" t="s">
        <v>485</v>
      </c>
      <c r="B639" s="53">
        <v>0</v>
      </c>
      <c r="C639" s="53">
        <v>0</v>
      </c>
      <c r="D639" s="28"/>
    </row>
    <row r="640" s="17" customFormat="1" ht="22.15" customHeight="1" spans="1:4">
      <c r="A640" s="49" t="s">
        <v>486</v>
      </c>
      <c r="B640" s="53">
        <v>72</v>
      </c>
      <c r="C640" s="53">
        <v>72</v>
      </c>
      <c r="D640" s="28"/>
    </row>
    <row r="641" s="17" customFormat="1" ht="22.15" customHeight="1" spans="1:4">
      <c r="A641" s="49" t="s">
        <v>487</v>
      </c>
      <c r="B641" s="53">
        <v>0</v>
      </c>
      <c r="C641" s="53">
        <v>0</v>
      </c>
      <c r="D641" s="56"/>
    </row>
    <row r="642" s="17" customFormat="1" ht="22.15" customHeight="1" spans="1:4">
      <c r="A642" s="49" t="s">
        <v>488</v>
      </c>
      <c r="B642" s="53">
        <v>0</v>
      </c>
      <c r="C642" s="53">
        <v>0</v>
      </c>
      <c r="D642" s="28"/>
    </row>
    <row r="643" s="17" customFormat="1" ht="22.15" customHeight="1" spans="1:4">
      <c r="A643" s="49" t="s">
        <v>489</v>
      </c>
      <c r="B643" s="53">
        <v>0</v>
      </c>
      <c r="C643" s="53">
        <v>0</v>
      </c>
      <c r="D643" s="28"/>
    </row>
    <row r="644" s="17" customFormat="1" ht="22.15" customHeight="1" spans="1:4">
      <c r="A644" s="49" t="s">
        <v>490</v>
      </c>
      <c r="B644" s="53">
        <v>0</v>
      </c>
      <c r="C644" s="53">
        <v>0</v>
      </c>
      <c r="D644" s="56"/>
    </row>
    <row r="645" s="17" customFormat="1" ht="22.15" customHeight="1" spans="1:4">
      <c r="A645" s="49" t="s">
        <v>491</v>
      </c>
      <c r="B645" s="53">
        <v>0</v>
      </c>
      <c r="C645" s="53">
        <v>0</v>
      </c>
      <c r="D645" s="28"/>
    </row>
    <row r="646" s="17" customFormat="1" ht="22.15" customHeight="1" spans="1:4">
      <c r="A646" s="49" t="s">
        <v>492</v>
      </c>
      <c r="B646" s="53">
        <v>0</v>
      </c>
      <c r="C646" s="53">
        <v>0</v>
      </c>
      <c r="D646" s="28"/>
    </row>
    <row r="647" s="16" customFormat="1" ht="22.15" customHeight="1" spans="1:4">
      <c r="A647" s="49" t="s">
        <v>493</v>
      </c>
      <c r="B647" s="53">
        <v>150</v>
      </c>
      <c r="C647" s="53">
        <v>150</v>
      </c>
      <c r="D647" s="56"/>
    </row>
    <row r="648" s="16" customFormat="1" ht="22.15" customHeight="1" spans="1:4">
      <c r="A648" s="49" t="s">
        <v>494</v>
      </c>
      <c r="B648" s="50">
        <f>SUM(B649:B651)</f>
        <v>2927</v>
      </c>
      <c r="C648" s="50">
        <f>SUM(C649:C651)</f>
        <v>2656</v>
      </c>
      <c r="D648" s="28"/>
    </row>
    <row r="649" s="16" customFormat="1" ht="22.15" customHeight="1" spans="1:4">
      <c r="A649" s="49" t="s">
        <v>495</v>
      </c>
      <c r="B649" s="53">
        <v>0</v>
      </c>
      <c r="C649" s="53">
        <v>0</v>
      </c>
      <c r="D649" s="28"/>
    </row>
    <row r="650" s="17" customFormat="1" ht="22.15" customHeight="1" spans="1:4">
      <c r="A650" s="49" t="s">
        <v>496</v>
      </c>
      <c r="B650" s="53">
        <v>1569</v>
      </c>
      <c r="C650" s="53">
        <v>1298</v>
      </c>
      <c r="D650" s="56"/>
    </row>
    <row r="651" s="17" customFormat="1" ht="22.15" customHeight="1" spans="1:4">
      <c r="A651" s="49" t="s">
        <v>497</v>
      </c>
      <c r="B651" s="53">
        <v>1358</v>
      </c>
      <c r="C651" s="53">
        <v>1358</v>
      </c>
      <c r="D651" s="28"/>
    </row>
    <row r="652" s="17" customFormat="1" ht="22.15" customHeight="1" spans="1:4">
      <c r="A652" s="49" t="s">
        <v>498</v>
      </c>
      <c r="B652" s="50">
        <f>SUM(B653:B663)</f>
        <v>6981</v>
      </c>
      <c r="C652" s="50">
        <f>SUM(C653:C663)</f>
        <v>6770</v>
      </c>
      <c r="D652" s="28"/>
    </row>
    <row r="653" s="17" customFormat="1" ht="22.15" customHeight="1" spans="1:4">
      <c r="A653" s="49" t="s">
        <v>499</v>
      </c>
      <c r="B653" s="53">
        <v>86</v>
      </c>
      <c r="C653" s="53">
        <v>86</v>
      </c>
      <c r="D653" s="56"/>
    </row>
    <row r="654" s="17" customFormat="1" ht="22.15" customHeight="1" spans="1:4">
      <c r="A654" s="49" t="s">
        <v>500</v>
      </c>
      <c r="B654" s="53">
        <v>5</v>
      </c>
      <c r="C654" s="53">
        <v>5</v>
      </c>
      <c r="D654" s="28"/>
    </row>
    <row r="655" s="17" customFormat="1" ht="22.15" customHeight="1" spans="1:4">
      <c r="A655" s="49" t="s">
        <v>501</v>
      </c>
      <c r="B655" s="53">
        <v>0</v>
      </c>
      <c r="C655" s="53">
        <v>0</v>
      </c>
      <c r="D655" s="28"/>
    </row>
    <row r="656" s="16" customFormat="1" ht="22.15" customHeight="1" spans="1:4">
      <c r="A656" s="49" t="s">
        <v>502</v>
      </c>
      <c r="B656" s="53">
        <v>0</v>
      </c>
      <c r="C656" s="53">
        <v>0</v>
      </c>
      <c r="D656" s="56"/>
    </row>
    <row r="657" s="16" customFormat="1" ht="22.15" customHeight="1" spans="1:4">
      <c r="A657" s="49" t="s">
        <v>503</v>
      </c>
      <c r="B657" s="53">
        <v>0</v>
      </c>
      <c r="C657" s="53">
        <v>0</v>
      </c>
      <c r="D657" s="28"/>
    </row>
    <row r="658" s="16" customFormat="1" ht="22.15" customHeight="1" spans="1:4">
      <c r="A658" s="49" t="s">
        <v>504</v>
      </c>
      <c r="B658" s="53">
        <v>0</v>
      </c>
      <c r="C658" s="53">
        <v>0</v>
      </c>
      <c r="D658" s="28"/>
    </row>
    <row r="659" s="16" customFormat="1" ht="22.15" customHeight="1" spans="1:4">
      <c r="A659" s="49" t="s">
        <v>505</v>
      </c>
      <c r="B659" s="53">
        <v>0</v>
      </c>
      <c r="C659" s="53">
        <v>0</v>
      </c>
      <c r="D659" s="28"/>
    </row>
    <row r="660" s="16" customFormat="1" ht="22.15" customHeight="1" spans="1:4">
      <c r="A660" s="49" t="s">
        <v>506</v>
      </c>
      <c r="B660" s="53">
        <v>3286</v>
      </c>
      <c r="C660" s="53">
        <v>3079</v>
      </c>
      <c r="D660" s="56"/>
    </row>
    <row r="661" s="16" customFormat="1" ht="22.15" customHeight="1" spans="1:4">
      <c r="A661" s="49" t="s">
        <v>507</v>
      </c>
      <c r="B661" s="53">
        <v>3600</v>
      </c>
      <c r="C661" s="53">
        <v>3600</v>
      </c>
      <c r="D661" s="28"/>
    </row>
    <row r="662" s="16" customFormat="1" ht="22.15" customHeight="1" spans="1:4">
      <c r="A662" s="49" t="s">
        <v>508</v>
      </c>
      <c r="B662" s="53">
        <v>4</v>
      </c>
      <c r="C662" s="53">
        <v>0</v>
      </c>
      <c r="D662" s="28"/>
    </row>
    <row r="663" s="16" customFormat="1" ht="22.15" customHeight="1" spans="1:4">
      <c r="A663" s="49" t="s">
        <v>509</v>
      </c>
      <c r="B663" s="53">
        <v>0</v>
      </c>
      <c r="C663" s="53">
        <v>0</v>
      </c>
      <c r="D663" s="28"/>
    </row>
    <row r="664" s="16" customFormat="1" ht="22.15" customHeight="1" spans="1:4">
      <c r="A664" s="49" t="s">
        <v>510</v>
      </c>
      <c r="B664" s="50">
        <f>SUM(B665:B666)</f>
        <v>80</v>
      </c>
      <c r="C664" s="50">
        <f>SUM(C665:C666)</f>
        <v>80</v>
      </c>
      <c r="D664" s="28"/>
    </row>
    <row r="665" s="17" customFormat="1" ht="22.15" customHeight="1" spans="1:4">
      <c r="A665" s="49" t="s">
        <v>511</v>
      </c>
      <c r="B665" s="53">
        <v>0</v>
      </c>
      <c r="C665" s="53">
        <v>0</v>
      </c>
      <c r="D665" s="56"/>
    </row>
    <row r="666" s="17" customFormat="1" ht="22.15" customHeight="1" spans="1:4">
      <c r="A666" s="49" t="s">
        <v>512</v>
      </c>
      <c r="B666" s="53">
        <v>80</v>
      </c>
      <c r="C666" s="53">
        <v>80</v>
      </c>
      <c r="D666" s="56"/>
    </row>
    <row r="667" s="17" customFormat="1" ht="22.15" customHeight="1" spans="1:4">
      <c r="A667" s="49" t="s">
        <v>513</v>
      </c>
      <c r="B667" s="50">
        <f>SUM(B668:B670)</f>
        <v>704</v>
      </c>
      <c r="C667" s="50">
        <f>SUM(C668:C670)</f>
        <v>675</v>
      </c>
      <c r="D667" s="56"/>
    </row>
    <row r="668" s="17" customFormat="1" ht="22.15" customHeight="1" spans="1:4">
      <c r="A668" s="49" t="s">
        <v>514</v>
      </c>
      <c r="B668" s="53">
        <v>0</v>
      </c>
      <c r="C668" s="53">
        <v>0</v>
      </c>
      <c r="D668" s="28"/>
    </row>
    <row r="669" s="17" customFormat="1" ht="22.15" customHeight="1" spans="1:4">
      <c r="A669" s="49" t="s">
        <v>515</v>
      </c>
      <c r="B669" s="53">
        <v>469</v>
      </c>
      <c r="C669" s="53">
        <v>440</v>
      </c>
      <c r="D669" s="28"/>
    </row>
    <row r="670" s="17" customFormat="1" ht="22.15" customHeight="1" spans="1:4">
      <c r="A670" s="49" t="s">
        <v>516</v>
      </c>
      <c r="B670" s="53">
        <v>235</v>
      </c>
      <c r="C670" s="53">
        <v>235</v>
      </c>
      <c r="D670" s="28"/>
    </row>
    <row r="671" s="17" customFormat="1" ht="22.15" customHeight="1" spans="1:4">
      <c r="A671" s="49" t="s">
        <v>517</v>
      </c>
      <c r="B671" s="50">
        <f>SUM(B672:B675)</f>
        <v>3331</v>
      </c>
      <c r="C671" s="50">
        <f>SUM(C672:C675)</f>
        <v>3331</v>
      </c>
      <c r="D671" s="28"/>
    </row>
    <row r="672" s="17" customFormat="1" ht="22.15" customHeight="1" spans="1:4">
      <c r="A672" s="49" t="s">
        <v>518</v>
      </c>
      <c r="B672" s="53">
        <v>1163</v>
      </c>
      <c r="C672" s="53">
        <v>1163</v>
      </c>
      <c r="D672" s="56"/>
    </row>
    <row r="673" s="17" customFormat="1" ht="22.15" customHeight="1" spans="1:4">
      <c r="A673" s="49" t="s">
        <v>519</v>
      </c>
      <c r="B673" s="53">
        <v>2168</v>
      </c>
      <c r="C673" s="53">
        <v>2168</v>
      </c>
      <c r="D673" s="28"/>
    </row>
    <row r="674" s="17" customFormat="1" ht="22.15" customHeight="1" spans="1:4">
      <c r="A674" s="49" t="s">
        <v>520</v>
      </c>
      <c r="B674" s="53">
        <v>0</v>
      </c>
      <c r="C674" s="53">
        <v>0</v>
      </c>
      <c r="D674" s="28"/>
    </row>
    <row r="675" s="17" customFormat="1" ht="22.15" customHeight="1" spans="1:4">
      <c r="A675" s="49" t="s">
        <v>521</v>
      </c>
      <c r="B675" s="53">
        <v>0</v>
      </c>
      <c r="C675" s="53">
        <v>0</v>
      </c>
      <c r="D675" s="28"/>
    </row>
    <row r="676" s="17" customFormat="1" ht="22.15" customHeight="1" spans="1:4">
      <c r="A676" s="49" t="s">
        <v>522</v>
      </c>
      <c r="B676" s="50">
        <f>SUM(B677:B679)</f>
        <v>25258</v>
      </c>
      <c r="C676" s="50">
        <f>SUM(C677:C679)</f>
        <v>20258</v>
      </c>
      <c r="D676" s="28"/>
    </row>
    <row r="677" s="17" customFormat="1" ht="22.15" customHeight="1" spans="1:4">
      <c r="A677" s="49" t="s">
        <v>523</v>
      </c>
      <c r="B677" s="53">
        <v>0</v>
      </c>
      <c r="C677" s="53">
        <v>0</v>
      </c>
      <c r="D677" s="28"/>
    </row>
    <row r="678" s="17" customFormat="1" ht="22.15" customHeight="1" spans="1:4">
      <c r="A678" s="49" t="s">
        <v>524</v>
      </c>
      <c r="B678" s="53">
        <v>25258</v>
      </c>
      <c r="C678" s="53">
        <v>20258</v>
      </c>
      <c r="D678" s="28"/>
    </row>
    <row r="679" s="17" customFormat="1" ht="22.15" customHeight="1" spans="1:4">
      <c r="A679" s="49" t="s">
        <v>525</v>
      </c>
      <c r="B679" s="53">
        <v>0</v>
      </c>
      <c r="C679" s="53">
        <v>0</v>
      </c>
      <c r="D679" s="28"/>
    </row>
    <row r="680" s="17" customFormat="1" ht="22.15" customHeight="1" spans="1:4">
      <c r="A680" s="49" t="s">
        <v>526</v>
      </c>
      <c r="B680" s="50">
        <f>SUM(B681:B683)</f>
        <v>1714</v>
      </c>
      <c r="C680" s="50">
        <f>SUM(C681:C683)</f>
        <v>1714</v>
      </c>
      <c r="D680" s="28"/>
    </row>
    <row r="681" s="17" customFormat="1" ht="22.15" customHeight="1" spans="1:4">
      <c r="A681" s="49" t="s">
        <v>527</v>
      </c>
      <c r="B681" s="53">
        <v>1714</v>
      </c>
      <c r="C681" s="53">
        <v>1714</v>
      </c>
      <c r="D681" s="51"/>
    </row>
    <row r="682" s="17" customFormat="1" ht="22.15" customHeight="1" spans="1:4">
      <c r="A682" s="49" t="s">
        <v>528</v>
      </c>
      <c r="B682" s="53">
        <v>0</v>
      </c>
      <c r="C682" s="53">
        <v>0</v>
      </c>
      <c r="D682" s="28"/>
    </row>
    <row r="683" s="17" customFormat="1" ht="22.15" customHeight="1" spans="1:4">
      <c r="A683" s="49" t="s">
        <v>529</v>
      </c>
      <c r="B683" s="53">
        <v>0</v>
      </c>
      <c r="C683" s="53">
        <v>0</v>
      </c>
      <c r="D683" s="28"/>
    </row>
    <row r="684" s="17" customFormat="1" ht="22.15" customHeight="1" spans="1:4">
      <c r="A684" s="49" t="s">
        <v>530</v>
      </c>
      <c r="B684" s="50">
        <f>SUM(B685:B686)</f>
        <v>176</v>
      </c>
      <c r="C684" s="50">
        <f>SUM(C685:C686)</f>
        <v>176</v>
      </c>
      <c r="D684" s="28"/>
    </row>
    <row r="685" s="17" customFormat="1" ht="22.15" customHeight="1" spans="1:4">
      <c r="A685" s="49" t="s">
        <v>531</v>
      </c>
      <c r="B685" s="53">
        <v>176</v>
      </c>
      <c r="C685" s="53">
        <v>176</v>
      </c>
      <c r="D685" s="56"/>
    </row>
    <row r="686" s="17" customFormat="1" ht="22.15" customHeight="1" spans="1:4">
      <c r="A686" s="49" t="s">
        <v>532</v>
      </c>
      <c r="B686" s="53">
        <v>0</v>
      </c>
      <c r="C686" s="53">
        <v>0</v>
      </c>
      <c r="D686" s="28"/>
    </row>
    <row r="687" s="17" customFormat="1" ht="22.15" customHeight="1" spans="1:4">
      <c r="A687" s="49" t="s">
        <v>533</v>
      </c>
      <c r="B687" s="50">
        <f>SUM(B688:B695)</f>
        <v>525</v>
      </c>
      <c r="C687" s="50">
        <f>SUM(C688:C695)</f>
        <v>691</v>
      </c>
      <c r="D687" s="28"/>
    </row>
    <row r="688" s="17" customFormat="1" ht="22.15" customHeight="1" spans="1:4">
      <c r="A688" s="49" t="s">
        <v>37</v>
      </c>
      <c r="B688" s="53">
        <v>246</v>
      </c>
      <c r="C688" s="53">
        <v>412</v>
      </c>
      <c r="D688" s="28"/>
    </row>
    <row r="689" s="17" customFormat="1" ht="22.15" customHeight="1" spans="1:4">
      <c r="A689" s="49" t="s">
        <v>38</v>
      </c>
      <c r="B689" s="53">
        <v>0</v>
      </c>
      <c r="C689" s="53">
        <v>0</v>
      </c>
      <c r="D689" s="56"/>
    </row>
    <row r="690" s="17" customFormat="1" ht="22.15" customHeight="1" spans="1:4">
      <c r="A690" s="49" t="s">
        <v>39</v>
      </c>
      <c r="B690" s="53">
        <v>0</v>
      </c>
      <c r="C690" s="53">
        <v>0</v>
      </c>
      <c r="D690" s="28"/>
    </row>
    <row r="691" s="17" customFormat="1" ht="22.15" customHeight="1" spans="1:4">
      <c r="A691" s="49" t="s">
        <v>78</v>
      </c>
      <c r="B691" s="53">
        <v>0</v>
      </c>
      <c r="C691" s="53">
        <v>0</v>
      </c>
      <c r="D691" s="28"/>
    </row>
    <row r="692" s="17" customFormat="1" ht="22.15" customHeight="1" spans="1:4">
      <c r="A692" s="49" t="s">
        <v>534</v>
      </c>
      <c r="B692" s="53">
        <v>57</v>
      </c>
      <c r="C692" s="53">
        <v>57</v>
      </c>
      <c r="D692" s="28"/>
    </row>
    <row r="693" s="17" customFormat="1" ht="22.15" customHeight="1" spans="1:4">
      <c r="A693" s="49" t="s">
        <v>535</v>
      </c>
      <c r="B693" s="53">
        <v>0</v>
      </c>
      <c r="C693" s="53">
        <v>0</v>
      </c>
      <c r="D693" s="28"/>
    </row>
    <row r="694" s="17" customFormat="1" ht="22.15" customHeight="1" spans="1:4">
      <c r="A694" s="49" t="s">
        <v>46</v>
      </c>
      <c r="B694" s="53">
        <v>222</v>
      </c>
      <c r="C694" s="53">
        <v>222</v>
      </c>
      <c r="D694" s="28"/>
    </row>
    <row r="695" s="17" customFormat="1" ht="22.15" customHeight="1" spans="1:4">
      <c r="A695" s="49" t="s">
        <v>536</v>
      </c>
      <c r="B695" s="53">
        <v>0</v>
      </c>
      <c r="C695" s="53">
        <v>0</v>
      </c>
      <c r="D695" s="28"/>
    </row>
    <row r="696" s="17" customFormat="1" ht="22.15" customHeight="1" spans="1:4">
      <c r="A696" s="64" t="s">
        <v>537</v>
      </c>
      <c r="B696" s="50">
        <v>0</v>
      </c>
      <c r="C696" s="50">
        <v>0</v>
      </c>
      <c r="D696" s="28"/>
    </row>
    <row r="697" s="17" customFormat="1" ht="22.15" customHeight="1" spans="1:4">
      <c r="A697" s="66" t="s">
        <v>538</v>
      </c>
      <c r="B697" s="53">
        <v>83</v>
      </c>
      <c r="C697" s="53">
        <v>83</v>
      </c>
      <c r="D697" s="28"/>
    </row>
    <row r="698" s="17" customFormat="1" ht="22.15" customHeight="1" spans="1:4">
      <c r="A698" s="66" t="s">
        <v>539</v>
      </c>
      <c r="B698" s="50">
        <f>SUM(B699,B709,B713,B722,B727,B734,B740,B743,B746,B747,B748,B754,B755,B756,B771)</f>
        <v>7142</v>
      </c>
      <c r="C698" s="50">
        <f>SUM(C699,C709,C713,C722,C727,C734,C740,C743,C746,C747,C748,C754,C755,C756,C771)</f>
        <v>6106</v>
      </c>
      <c r="D698" s="28"/>
    </row>
    <row r="699" s="17" customFormat="1" ht="22.15" customHeight="1" spans="1:4">
      <c r="A699" s="66" t="s">
        <v>540</v>
      </c>
      <c r="B699" s="50">
        <f>SUM(B700:B708)</f>
        <v>688</v>
      </c>
      <c r="C699" s="50">
        <f>SUM(C700:C708)</f>
        <v>0</v>
      </c>
      <c r="D699" s="28"/>
    </row>
    <row r="700" s="17" customFormat="1" ht="22.15" customHeight="1" spans="1:4">
      <c r="A700" s="66" t="s">
        <v>37</v>
      </c>
      <c r="B700" s="53">
        <v>335</v>
      </c>
      <c r="C700" s="53">
        <v>0</v>
      </c>
      <c r="D700" s="28"/>
    </row>
    <row r="701" s="17" customFormat="1" ht="22.15" customHeight="1" spans="1:4">
      <c r="A701" s="66" t="s">
        <v>38</v>
      </c>
      <c r="B701" s="53">
        <v>0</v>
      </c>
      <c r="C701" s="53">
        <v>0</v>
      </c>
      <c r="D701" s="56"/>
    </row>
    <row r="702" s="17" customFormat="1" ht="22.15" customHeight="1" spans="1:4">
      <c r="A702" s="66" t="s">
        <v>39</v>
      </c>
      <c r="B702" s="53">
        <v>0</v>
      </c>
      <c r="C702" s="53">
        <v>0</v>
      </c>
      <c r="D702" s="28"/>
    </row>
    <row r="703" s="17" customFormat="1" ht="22.15" customHeight="1" spans="1:4">
      <c r="A703" s="66" t="s">
        <v>541</v>
      </c>
      <c r="B703" s="53">
        <v>0</v>
      </c>
      <c r="C703" s="53">
        <v>0</v>
      </c>
      <c r="D703" s="28"/>
    </row>
    <row r="704" s="17" customFormat="1" ht="22.15" customHeight="1" spans="1:4">
      <c r="A704" s="66" t="s">
        <v>542</v>
      </c>
      <c r="B704" s="53">
        <v>0</v>
      </c>
      <c r="C704" s="53">
        <v>0</v>
      </c>
      <c r="D704" s="56"/>
    </row>
    <row r="705" s="17" customFormat="1" ht="22.15" customHeight="1" spans="1:4">
      <c r="A705" s="66" t="s">
        <v>543</v>
      </c>
      <c r="B705" s="53">
        <v>0</v>
      </c>
      <c r="C705" s="53">
        <v>0</v>
      </c>
      <c r="D705" s="28"/>
    </row>
    <row r="706" s="17" customFormat="1" ht="22.15" customHeight="1" spans="1:4">
      <c r="A706" s="66" t="s">
        <v>544</v>
      </c>
      <c r="B706" s="53">
        <v>0</v>
      </c>
      <c r="C706" s="53">
        <v>0</v>
      </c>
      <c r="D706" s="28"/>
    </row>
    <row r="707" s="17" customFormat="1" ht="22.15" customHeight="1" spans="1:4">
      <c r="A707" s="66" t="s">
        <v>545</v>
      </c>
      <c r="B707" s="53">
        <v>0</v>
      </c>
      <c r="C707" s="53">
        <v>0</v>
      </c>
      <c r="D707" s="28"/>
    </row>
    <row r="708" s="17" customFormat="1" ht="22.15" customHeight="1" spans="1:4">
      <c r="A708" s="66" t="s">
        <v>546</v>
      </c>
      <c r="B708" s="53">
        <v>353</v>
      </c>
      <c r="C708" s="53">
        <v>0</v>
      </c>
      <c r="D708" s="56"/>
    </row>
    <row r="709" s="17" customFormat="1" ht="22.15" customHeight="1" spans="1:4">
      <c r="A709" s="66" t="s">
        <v>547</v>
      </c>
      <c r="B709" s="50">
        <f>SUM(B710:B712)</f>
        <v>0</v>
      </c>
      <c r="C709" s="50">
        <f>SUM(C710:C712)</f>
        <v>0</v>
      </c>
      <c r="D709" s="28"/>
    </row>
    <row r="710" s="17" customFormat="1" ht="22.15" customHeight="1" spans="1:4">
      <c r="A710" s="66" t="s">
        <v>548</v>
      </c>
      <c r="B710" s="53">
        <v>0</v>
      </c>
      <c r="C710" s="53">
        <v>0</v>
      </c>
      <c r="D710" s="28"/>
    </row>
    <row r="711" s="17" customFormat="1" ht="22.15" customHeight="1" spans="1:4">
      <c r="A711" s="66" t="s">
        <v>549</v>
      </c>
      <c r="B711" s="53">
        <v>0</v>
      </c>
      <c r="C711" s="53">
        <v>0</v>
      </c>
      <c r="D711" s="28"/>
    </row>
    <row r="712" s="17" customFormat="1" ht="22.15" customHeight="1" spans="1:4">
      <c r="A712" s="66" t="s">
        <v>550</v>
      </c>
      <c r="B712" s="53">
        <v>0</v>
      </c>
      <c r="C712" s="53">
        <v>0</v>
      </c>
      <c r="D712" s="28"/>
    </row>
    <row r="713" s="17" customFormat="1" ht="22.15" customHeight="1" spans="1:4">
      <c r="A713" s="66" t="s">
        <v>551</v>
      </c>
      <c r="B713" s="50">
        <f>SUM(B714:B721)</f>
        <v>2677</v>
      </c>
      <c r="C713" s="50">
        <f>SUM(C714:C721)</f>
        <v>2356</v>
      </c>
      <c r="D713" s="28"/>
    </row>
    <row r="714" s="17" customFormat="1" ht="22.15" customHeight="1" spans="1:4">
      <c r="A714" s="66" t="s">
        <v>552</v>
      </c>
      <c r="B714" s="53">
        <v>2198</v>
      </c>
      <c r="C714" s="53">
        <v>2059</v>
      </c>
      <c r="D714" s="28"/>
    </row>
    <row r="715" s="17" customFormat="1" ht="22.15" customHeight="1" spans="1:4">
      <c r="A715" s="66" t="s">
        <v>553</v>
      </c>
      <c r="B715" s="53">
        <v>322</v>
      </c>
      <c r="C715" s="53">
        <v>140</v>
      </c>
      <c r="D715" s="28"/>
    </row>
    <row r="716" s="17" customFormat="1" ht="22.15" customHeight="1" spans="1:4">
      <c r="A716" s="66" t="s">
        <v>554</v>
      </c>
      <c r="B716" s="53">
        <v>0</v>
      </c>
      <c r="C716" s="53">
        <v>0</v>
      </c>
      <c r="D716" s="28"/>
    </row>
    <row r="717" s="17" customFormat="1" ht="22.15" customHeight="1" spans="1:4">
      <c r="A717" s="66" t="s">
        <v>555</v>
      </c>
      <c r="B717" s="53">
        <v>157</v>
      </c>
      <c r="C717" s="53">
        <v>157</v>
      </c>
      <c r="D717" s="28"/>
    </row>
    <row r="718" s="16" customFormat="1" ht="22.15" customHeight="1" spans="1:4">
      <c r="A718" s="66" t="s">
        <v>556</v>
      </c>
      <c r="B718" s="53">
        <v>0</v>
      </c>
      <c r="C718" s="53">
        <v>0</v>
      </c>
      <c r="D718" s="56"/>
    </row>
    <row r="719" s="16" customFormat="1" ht="22.15" customHeight="1" spans="1:4">
      <c r="A719" s="66" t="s">
        <v>557</v>
      </c>
      <c r="B719" s="53">
        <v>0</v>
      </c>
      <c r="C719" s="53">
        <v>0</v>
      </c>
      <c r="D719" s="28"/>
    </row>
    <row r="720" s="16" customFormat="1" ht="22.15" customHeight="1" spans="1:4">
      <c r="A720" s="66" t="s">
        <v>558</v>
      </c>
      <c r="B720" s="53">
        <v>0</v>
      </c>
      <c r="C720" s="53">
        <v>0</v>
      </c>
      <c r="D720" s="28"/>
    </row>
    <row r="721" s="16" customFormat="1" ht="22.15" customHeight="1" spans="1:4">
      <c r="A721" s="66" t="s">
        <v>559</v>
      </c>
      <c r="B721" s="53">
        <v>0</v>
      </c>
      <c r="C721" s="53">
        <v>0</v>
      </c>
      <c r="D721" s="28"/>
    </row>
    <row r="722" s="16" customFormat="1" ht="22.15" customHeight="1" spans="1:4">
      <c r="A722" s="66" t="s">
        <v>560</v>
      </c>
      <c r="B722" s="50">
        <f>SUM(B723:B726)</f>
        <v>1242</v>
      </c>
      <c r="C722" s="50">
        <f>SUM(C723:C726)</f>
        <v>1215</v>
      </c>
      <c r="D722" s="28"/>
    </row>
    <row r="723" s="16" customFormat="1" ht="22.15" customHeight="1" spans="1:4">
      <c r="A723" s="66" t="s">
        <v>561</v>
      </c>
      <c r="B723" s="53">
        <v>27</v>
      </c>
      <c r="C723" s="53">
        <v>0</v>
      </c>
      <c r="D723" s="56"/>
    </row>
    <row r="724" s="16" customFormat="1" ht="22.15" customHeight="1" spans="1:4">
      <c r="A724" s="66" t="s">
        <v>562</v>
      </c>
      <c r="B724" s="53">
        <v>1215</v>
      </c>
      <c r="C724" s="53">
        <v>1215</v>
      </c>
      <c r="D724" s="28"/>
    </row>
    <row r="725" s="16" customFormat="1" ht="22.15" customHeight="1" spans="1:4">
      <c r="A725" s="66" t="s">
        <v>563</v>
      </c>
      <c r="B725" s="53">
        <v>0</v>
      </c>
      <c r="C725" s="53">
        <v>0</v>
      </c>
      <c r="D725" s="28"/>
    </row>
    <row r="726" s="16" customFormat="1" ht="22.15" customHeight="1" spans="1:4">
      <c r="A726" s="66" t="s">
        <v>564</v>
      </c>
      <c r="B726" s="53">
        <v>0</v>
      </c>
      <c r="C726" s="53">
        <v>0</v>
      </c>
      <c r="D726" s="28"/>
    </row>
    <row r="727" s="16" customFormat="1" ht="22.15" customHeight="1" spans="1:4">
      <c r="A727" s="66" t="s">
        <v>565</v>
      </c>
      <c r="B727" s="50">
        <f>SUM(B728:B733)</f>
        <v>1130</v>
      </c>
      <c r="C727" s="50">
        <f>SUM(C728:C733)</f>
        <v>1130</v>
      </c>
      <c r="D727" s="28"/>
    </row>
    <row r="728" s="16" customFormat="1" ht="22.15" customHeight="1" spans="1:4">
      <c r="A728" s="66" t="s">
        <v>566</v>
      </c>
      <c r="B728" s="53">
        <v>0</v>
      </c>
      <c r="C728" s="53">
        <v>0</v>
      </c>
      <c r="D728" s="28"/>
    </row>
    <row r="729" s="16" customFormat="1" ht="22.15" customHeight="1" spans="1:4">
      <c r="A729" s="66" t="s">
        <v>567</v>
      </c>
      <c r="B729" s="53">
        <v>965</v>
      </c>
      <c r="C729" s="53">
        <v>965</v>
      </c>
      <c r="D729" s="56"/>
    </row>
    <row r="730" s="16" customFormat="1" ht="22.15" customHeight="1" spans="1:4">
      <c r="A730" s="66" t="s">
        <v>568</v>
      </c>
      <c r="B730" s="53">
        <v>0</v>
      </c>
      <c r="C730" s="53">
        <v>0</v>
      </c>
      <c r="D730" s="28"/>
    </row>
    <row r="731" s="16" customFormat="1" ht="22.15" customHeight="1" spans="1:4">
      <c r="A731" s="66" t="s">
        <v>569</v>
      </c>
      <c r="B731" s="53">
        <v>0</v>
      </c>
      <c r="C731" s="53">
        <v>0</v>
      </c>
      <c r="D731" s="28"/>
    </row>
    <row r="732" s="16" customFormat="1" ht="22.15" customHeight="1" spans="1:4">
      <c r="A732" s="66" t="s">
        <v>570</v>
      </c>
      <c r="B732" s="53">
        <v>165</v>
      </c>
      <c r="C732" s="53">
        <v>165</v>
      </c>
      <c r="D732" s="28"/>
    </row>
    <row r="733" s="16" customFormat="1" ht="22.15" customHeight="1" spans="1:4">
      <c r="A733" s="66" t="s">
        <v>571</v>
      </c>
      <c r="B733" s="53">
        <v>0</v>
      </c>
      <c r="C733" s="53">
        <v>0</v>
      </c>
      <c r="D733" s="56"/>
    </row>
    <row r="734" s="16" customFormat="1" ht="22.15" customHeight="1" spans="1:4">
      <c r="A734" s="66" t="s">
        <v>572</v>
      </c>
      <c r="B734" s="50">
        <f>SUM(B735:B739)</f>
        <v>558</v>
      </c>
      <c r="C734" s="50">
        <f>SUM(C735:C739)</f>
        <v>558</v>
      </c>
      <c r="D734" s="28"/>
    </row>
    <row r="735" s="16" customFormat="1" ht="22.15" customHeight="1" spans="1:4">
      <c r="A735" s="66" t="s">
        <v>573</v>
      </c>
      <c r="B735" s="53">
        <v>0</v>
      </c>
      <c r="C735" s="53">
        <v>0</v>
      </c>
      <c r="D735" s="28"/>
    </row>
    <row r="736" s="17" customFormat="1" ht="22.15" customHeight="1" spans="1:4">
      <c r="A736" s="66" t="s">
        <v>574</v>
      </c>
      <c r="B736" s="53">
        <v>558</v>
      </c>
      <c r="C736" s="53">
        <v>558</v>
      </c>
      <c r="D736" s="56"/>
    </row>
    <row r="737" s="17" customFormat="1" ht="22.15" customHeight="1" spans="1:4">
      <c r="A737" s="66" t="s">
        <v>575</v>
      </c>
      <c r="B737" s="53">
        <v>0</v>
      </c>
      <c r="C737" s="53">
        <v>0</v>
      </c>
      <c r="D737" s="56"/>
    </row>
    <row r="738" s="17" customFormat="1" ht="22.15" customHeight="1" spans="1:4">
      <c r="A738" s="66" t="s">
        <v>576</v>
      </c>
      <c r="B738" s="53">
        <v>0</v>
      </c>
      <c r="C738" s="53">
        <v>0</v>
      </c>
      <c r="D738" s="56"/>
    </row>
    <row r="739" s="17" customFormat="1" ht="22.15" customHeight="1" spans="1:4">
      <c r="A739" s="66" t="s">
        <v>577</v>
      </c>
      <c r="B739" s="53">
        <v>0</v>
      </c>
      <c r="C739" s="53">
        <v>0</v>
      </c>
      <c r="D739" s="28"/>
    </row>
    <row r="740" s="17" customFormat="1" ht="22.15" customHeight="1" spans="1:4">
      <c r="A740" s="66" t="s">
        <v>578</v>
      </c>
      <c r="B740" s="50">
        <f>SUM(B741:B742)</f>
        <v>0</v>
      </c>
      <c r="C740" s="50">
        <f>SUM(C741:C742)</f>
        <v>0</v>
      </c>
      <c r="D740" s="28"/>
    </row>
    <row r="741" s="17" customFormat="1" ht="22.15" customHeight="1" spans="1:4">
      <c r="A741" s="66" t="s">
        <v>579</v>
      </c>
      <c r="B741" s="53">
        <v>0</v>
      </c>
      <c r="C741" s="53">
        <v>0</v>
      </c>
      <c r="D741" s="28"/>
    </row>
    <row r="742" s="17" customFormat="1" ht="22.15" customHeight="1" spans="1:4">
      <c r="A742" s="66" t="s">
        <v>580</v>
      </c>
      <c r="B742" s="53">
        <v>0</v>
      </c>
      <c r="C742" s="53">
        <v>0</v>
      </c>
      <c r="D742" s="28"/>
    </row>
    <row r="743" s="17" customFormat="1" ht="22.15" customHeight="1" spans="1:4">
      <c r="A743" s="66" t="s">
        <v>581</v>
      </c>
      <c r="B743" s="50">
        <f>SUM(B744:B745)</f>
        <v>0</v>
      </c>
      <c r="C743" s="50">
        <f>SUM(C744:C745)</f>
        <v>0</v>
      </c>
      <c r="D743" s="28"/>
    </row>
    <row r="744" s="17" customFormat="1" ht="22.15" customHeight="1" spans="1:4">
      <c r="A744" s="66" t="s">
        <v>582</v>
      </c>
      <c r="B744" s="53">
        <v>0</v>
      </c>
      <c r="C744" s="53">
        <v>0</v>
      </c>
      <c r="D744" s="28"/>
    </row>
    <row r="745" s="17" customFormat="1" ht="22.15" customHeight="1" spans="1:4">
      <c r="A745" s="66" t="s">
        <v>583</v>
      </c>
      <c r="B745" s="53">
        <v>0</v>
      </c>
      <c r="C745" s="53">
        <v>0</v>
      </c>
      <c r="D745" s="28"/>
    </row>
    <row r="746" s="17" customFormat="1" ht="22.15" customHeight="1" spans="1:4">
      <c r="A746" s="66" t="s">
        <v>584</v>
      </c>
      <c r="B746" s="50">
        <v>0</v>
      </c>
      <c r="C746" s="50">
        <v>0</v>
      </c>
      <c r="D746" s="28"/>
    </row>
    <row r="747" s="17" customFormat="1" ht="22.15" customHeight="1" spans="1:4">
      <c r="A747" s="66" t="s">
        <v>585</v>
      </c>
      <c r="B747" s="50">
        <v>0</v>
      </c>
      <c r="C747" s="50">
        <v>0</v>
      </c>
      <c r="D747" s="56"/>
    </row>
    <row r="748" s="17" customFormat="1" ht="22.15" customHeight="1" spans="1:4">
      <c r="A748" s="66" t="s">
        <v>586</v>
      </c>
      <c r="B748" s="50">
        <f>SUM(B749:B753)</f>
        <v>240</v>
      </c>
      <c r="C748" s="50">
        <f>SUM(C749:C753)</f>
        <v>240</v>
      </c>
      <c r="D748" s="28"/>
    </row>
    <row r="749" s="17" customFormat="1" ht="22.15" customHeight="1" spans="1:4">
      <c r="A749" s="66" t="s">
        <v>587</v>
      </c>
      <c r="B749" s="53">
        <v>0</v>
      </c>
      <c r="C749" s="53">
        <v>0</v>
      </c>
      <c r="D749" s="28"/>
    </row>
    <row r="750" s="17" customFormat="1" ht="22.15" customHeight="1" spans="1:4">
      <c r="A750" s="66" t="s">
        <v>588</v>
      </c>
      <c r="B750" s="53">
        <v>0</v>
      </c>
      <c r="C750" s="53">
        <v>0</v>
      </c>
      <c r="D750" s="28"/>
    </row>
    <row r="751" s="17" customFormat="1" ht="22.15" customHeight="1" spans="1:4">
      <c r="A751" s="66" t="s">
        <v>589</v>
      </c>
      <c r="B751" s="53">
        <v>240</v>
      </c>
      <c r="C751" s="53">
        <v>240</v>
      </c>
      <c r="D751" s="56"/>
    </row>
    <row r="752" s="17" customFormat="1" ht="22.15" customHeight="1" spans="1:4">
      <c r="A752" s="66" t="s">
        <v>590</v>
      </c>
      <c r="B752" s="53">
        <v>0</v>
      </c>
      <c r="C752" s="53">
        <v>0</v>
      </c>
      <c r="D752" s="51"/>
    </row>
    <row r="753" s="17" customFormat="1" ht="22.15" customHeight="1" spans="1:4">
      <c r="A753" s="66" t="s">
        <v>591</v>
      </c>
      <c r="B753" s="53">
        <v>0</v>
      </c>
      <c r="C753" s="53">
        <v>0</v>
      </c>
      <c r="D753" s="28"/>
    </row>
    <row r="754" s="17" customFormat="1" ht="22.15" customHeight="1" spans="1:4">
      <c r="A754" s="66" t="s">
        <v>592</v>
      </c>
      <c r="B754" s="53">
        <v>199</v>
      </c>
      <c r="C754" s="53">
        <v>199</v>
      </c>
      <c r="D754" s="28"/>
    </row>
    <row r="755" s="17" customFormat="1" ht="22.15" customHeight="1" spans="1:4">
      <c r="A755" s="66" t="s">
        <v>593</v>
      </c>
      <c r="B755" s="50">
        <v>0</v>
      </c>
      <c r="C755" s="50">
        <v>0</v>
      </c>
      <c r="D755" s="28"/>
    </row>
    <row r="756" s="17" customFormat="1" ht="22.15" customHeight="1" spans="1:4">
      <c r="A756" s="66" t="s">
        <v>594</v>
      </c>
      <c r="B756" s="50">
        <f>SUM(B757:B770)</f>
        <v>0</v>
      </c>
      <c r="C756" s="50">
        <f>SUM(C757:C770)</f>
        <v>0</v>
      </c>
      <c r="D756" s="28"/>
    </row>
    <row r="757" s="17" customFormat="1" ht="22.15" customHeight="1" spans="1:4">
      <c r="A757" s="66" t="s">
        <v>37</v>
      </c>
      <c r="B757" s="53">
        <v>0</v>
      </c>
      <c r="C757" s="53">
        <v>0</v>
      </c>
      <c r="D757" s="28"/>
    </row>
    <row r="758" s="17" customFormat="1" ht="22.15" customHeight="1" spans="1:4">
      <c r="A758" s="66" t="s">
        <v>38</v>
      </c>
      <c r="B758" s="53">
        <v>0</v>
      </c>
      <c r="C758" s="53">
        <v>0</v>
      </c>
      <c r="D758" s="28"/>
    </row>
    <row r="759" s="17" customFormat="1" ht="22.15" customHeight="1" spans="1:4">
      <c r="A759" s="66" t="s">
        <v>39</v>
      </c>
      <c r="B759" s="53">
        <v>0</v>
      </c>
      <c r="C759" s="53">
        <v>0</v>
      </c>
      <c r="D759" s="56"/>
    </row>
    <row r="760" s="17" customFormat="1" ht="22.15" customHeight="1" spans="1:4">
      <c r="A760" s="66" t="s">
        <v>595</v>
      </c>
      <c r="B760" s="53">
        <v>0</v>
      </c>
      <c r="C760" s="53">
        <v>0</v>
      </c>
      <c r="D760" s="28"/>
    </row>
    <row r="761" s="17" customFormat="1" ht="22.15" customHeight="1" spans="1:4">
      <c r="A761" s="66" t="s">
        <v>596</v>
      </c>
      <c r="B761" s="53">
        <v>0</v>
      </c>
      <c r="C761" s="53">
        <v>0</v>
      </c>
      <c r="D761" s="28"/>
    </row>
    <row r="762" s="17" customFormat="1" ht="22.15" customHeight="1" spans="1:4">
      <c r="A762" s="66" t="s">
        <v>597</v>
      </c>
      <c r="B762" s="53">
        <v>0</v>
      </c>
      <c r="C762" s="53">
        <v>0</v>
      </c>
      <c r="D762" s="28"/>
    </row>
    <row r="763" s="17" customFormat="1" ht="22.15" customHeight="1" spans="1:4">
      <c r="A763" s="66" t="s">
        <v>598</v>
      </c>
      <c r="B763" s="53">
        <v>0</v>
      </c>
      <c r="C763" s="53">
        <v>0</v>
      </c>
      <c r="D763" s="28"/>
    </row>
    <row r="764" s="17" customFormat="1" ht="22.15" customHeight="1" spans="1:4">
      <c r="A764" s="66" t="s">
        <v>599</v>
      </c>
      <c r="B764" s="53">
        <v>0</v>
      </c>
      <c r="C764" s="53">
        <v>0</v>
      </c>
      <c r="D764" s="28"/>
    </row>
    <row r="765" s="17" customFormat="1" ht="22.15" customHeight="1" spans="1:4">
      <c r="A765" s="66" t="s">
        <v>600</v>
      </c>
      <c r="B765" s="53">
        <v>0</v>
      </c>
      <c r="C765" s="53">
        <v>0</v>
      </c>
      <c r="D765" s="56"/>
    </row>
    <row r="766" s="17" customFormat="1" ht="22.15" customHeight="1" spans="1:4">
      <c r="A766" s="66" t="s">
        <v>601</v>
      </c>
      <c r="B766" s="53">
        <v>0</v>
      </c>
      <c r="C766" s="53">
        <v>0</v>
      </c>
      <c r="D766" s="28"/>
    </row>
    <row r="767" s="17" customFormat="1" ht="22.15" customHeight="1" spans="1:4">
      <c r="A767" s="66" t="s">
        <v>78</v>
      </c>
      <c r="B767" s="53">
        <v>0</v>
      </c>
      <c r="C767" s="53">
        <v>0</v>
      </c>
      <c r="D767" s="28"/>
    </row>
    <row r="768" s="17" customFormat="1" ht="22.15" customHeight="1" spans="1:4">
      <c r="A768" s="66" t="s">
        <v>602</v>
      </c>
      <c r="B768" s="53">
        <v>0</v>
      </c>
      <c r="C768" s="53">
        <v>0</v>
      </c>
      <c r="D768" s="28"/>
    </row>
    <row r="769" s="17" customFormat="1" ht="22.15" customHeight="1" spans="1:4">
      <c r="A769" s="66" t="s">
        <v>46</v>
      </c>
      <c r="B769" s="53">
        <v>0</v>
      </c>
      <c r="C769" s="53">
        <v>0</v>
      </c>
      <c r="D769" s="28"/>
    </row>
    <row r="770" s="17" customFormat="1" ht="22.15" customHeight="1" spans="1:4">
      <c r="A770" s="66" t="s">
        <v>603</v>
      </c>
      <c r="B770" s="53">
        <v>0</v>
      </c>
      <c r="C770" s="53">
        <v>0</v>
      </c>
      <c r="D770" s="28"/>
    </row>
    <row r="771" s="17" customFormat="1" ht="22.15" customHeight="1" spans="1:4">
      <c r="A771" s="66" t="s">
        <v>604</v>
      </c>
      <c r="B771" s="53">
        <v>408</v>
      </c>
      <c r="C771" s="53">
        <v>408</v>
      </c>
      <c r="D771" s="28"/>
    </row>
    <row r="772" s="17" customFormat="1" ht="22.15" customHeight="1" spans="1:4">
      <c r="A772" s="66" t="s">
        <v>605</v>
      </c>
      <c r="B772" s="50">
        <f>SUM(B773,B784,B785,B788,B789,B790)</f>
        <v>23931</v>
      </c>
      <c r="C772" s="50">
        <f>SUM(C773,C784,C785,C788,C789,C790)</f>
        <v>10107</v>
      </c>
      <c r="D772" s="56"/>
    </row>
    <row r="773" s="17" customFormat="1" ht="22.15" customHeight="1" spans="1:4">
      <c r="A773" s="66" t="s">
        <v>606</v>
      </c>
      <c r="B773" s="50">
        <f>SUM(B774:B783)</f>
        <v>2289</v>
      </c>
      <c r="C773" s="50">
        <f>SUM(C774:C783)</f>
        <v>2121</v>
      </c>
      <c r="D773" s="28"/>
    </row>
    <row r="774" s="17" customFormat="1" ht="22.15" customHeight="1" spans="1:4">
      <c r="A774" s="66" t="s">
        <v>37</v>
      </c>
      <c r="B774" s="53">
        <v>1323</v>
      </c>
      <c r="C774" s="53">
        <v>1323</v>
      </c>
      <c r="D774" s="28"/>
    </row>
    <row r="775" s="17" customFormat="1" ht="22.15" customHeight="1" spans="1:4">
      <c r="A775" s="66" t="s">
        <v>38</v>
      </c>
      <c r="B775" s="53">
        <v>0</v>
      </c>
      <c r="C775" s="53">
        <v>0</v>
      </c>
      <c r="D775" s="28"/>
    </row>
    <row r="776" s="17" customFormat="1" ht="22.15" customHeight="1" spans="1:4">
      <c r="A776" s="66" t="s">
        <v>39</v>
      </c>
      <c r="B776" s="53">
        <v>0</v>
      </c>
      <c r="C776" s="53">
        <v>0</v>
      </c>
      <c r="D776" s="28"/>
    </row>
    <row r="777" s="17" customFormat="1" ht="22.15" customHeight="1" spans="1:4">
      <c r="A777" s="66" t="s">
        <v>607</v>
      </c>
      <c r="B777" s="53">
        <v>966</v>
      </c>
      <c r="C777" s="53">
        <v>798</v>
      </c>
      <c r="D777" s="28"/>
    </row>
    <row r="778" s="17" customFormat="1" ht="22.15" customHeight="1" spans="1:4">
      <c r="A778" s="68" t="s">
        <v>608</v>
      </c>
      <c r="B778" s="53">
        <v>0</v>
      </c>
      <c r="C778" s="53">
        <v>0</v>
      </c>
      <c r="D778" s="56"/>
    </row>
    <row r="779" s="17" customFormat="1" ht="22.15" customHeight="1" spans="1:4">
      <c r="A779" s="66" t="s">
        <v>609</v>
      </c>
      <c r="B779" s="53">
        <v>0</v>
      </c>
      <c r="C779" s="53">
        <v>0</v>
      </c>
      <c r="D779" s="28"/>
    </row>
    <row r="780" s="17" customFormat="1" ht="22.15" customHeight="1" spans="1:4">
      <c r="A780" s="66" t="s">
        <v>610</v>
      </c>
      <c r="B780" s="53">
        <v>0</v>
      </c>
      <c r="C780" s="53">
        <v>0</v>
      </c>
      <c r="D780" s="28"/>
    </row>
    <row r="781" s="17" customFormat="1" ht="22.15" customHeight="1" spans="1:4">
      <c r="A781" s="66" t="s">
        <v>611</v>
      </c>
      <c r="B781" s="53">
        <v>0</v>
      </c>
      <c r="C781" s="53">
        <v>0</v>
      </c>
      <c r="D781" s="56"/>
    </row>
    <row r="782" s="17" customFormat="1" ht="22.15" customHeight="1" spans="1:4">
      <c r="A782" s="66" t="s">
        <v>612</v>
      </c>
      <c r="B782" s="53">
        <v>0</v>
      </c>
      <c r="C782" s="53">
        <v>0</v>
      </c>
      <c r="D782" s="28"/>
    </row>
    <row r="783" s="17" customFormat="1" ht="22.15" customHeight="1" spans="1:4">
      <c r="A783" s="66" t="s">
        <v>613</v>
      </c>
      <c r="B783" s="53">
        <v>0</v>
      </c>
      <c r="C783" s="53">
        <v>0</v>
      </c>
      <c r="D783" s="28"/>
    </row>
    <row r="784" s="17" customFormat="1" ht="22.15" customHeight="1" spans="1:4">
      <c r="A784" s="66" t="s">
        <v>614</v>
      </c>
      <c r="B784" s="53">
        <v>2350</v>
      </c>
      <c r="C784" s="53">
        <v>2922</v>
      </c>
      <c r="D784" s="56"/>
    </row>
    <row r="785" s="17" customFormat="1" ht="22.15" customHeight="1" spans="1:4">
      <c r="A785" s="66" t="s">
        <v>615</v>
      </c>
      <c r="B785" s="50">
        <f>SUM(B786:B787)</f>
        <v>16747</v>
      </c>
      <c r="C785" s="50">
        <f>SUM(C786:C787)</f>
        <v>2930</v>
      </c>
      <c r="D785" s="56"/>
    </row>
    <row r="786" s="17" customFormat="1" ht="22.15" customHeight="1" spans="1:4">
      <c r="A786" s="66" t="s">
        <v>616</v>
      </c>
      <c r="B786" s="53">
        <v>16747</v>
      </c>
      <c r="C786" s="53">
        <v>2530</v>
      </c>
      <c r="D786" s="56"/>
    </row>
    <row r="787" s="17" customFormat="1" ht="22.15" customHeight="1" spans="1:4">
      <c r="A787" s="66" t="s">
        <v>617</v>
      </c>
      <c r="B787" s="53">
        <v>0</v>
      </c>
      <c r="C787" s="53">
        <v>400</v>
      </c>
      <c r="D787" s="28"/>
    </row>
    <row r="788" s="17" customFormat="1" ht="22.15" customHeight="1" spans="1:4">
      <c r="A788" s="66" t="s">
        <v>618</v>
      </c>
      <c r="B788" s="53">
        <v>2166</v>
      </c>
      <c r="C788" s="53">
        <v>2034</v>
      </c>
      <c r="D788" s="28"/>
    </row>
    <row r="789" s="17" customFormat="1" ht="22.15" customHeight="1" spans="1:4">
      <c r="A789" s="66" t="s">
        <v>619</v>
      </c>
      <c r="B789" s="50">
        <v>0</v>
      </c>
      <c r="C789" s="50">
        <v>0</v>
      </c>
      <c r="D789" s="28"/>
    </row>
    <row r="790" s="17" customFormat="1" ht="22.15" customHeight="1" spans="1:4">
      <c r="A790" s="66" t="s">
        <v>620</v>
      </c>
      <c r="B790" s="53">
        <v>379</v>
      </c>
      <c r="C790" s="53">
        <v>100</v>
      </c>
      <c r="D790" s="28"/>
    </row>
    <row r="791" s="17" customFormat="1" ht="22.15" customHeight="1" spans="1:4">
      <c r="A791" s="66" t="s">
        <v>621</v>
      </c>
      <c r="B791" s="50">
        <f>SUM(B792,B818,B843,B871,B882,B889,B896,B899)</f>
        <v>77035</v>
      </c>
      <c r="C791" s="50">
        <f>SUM(C792,C818,C843,C871,C882,C889,C896,C899)</f>
        <v>66142</v>
      </c>
      <c r="D791" s="28"/>
    </row>
    <row r="792" s="17" customFormat="1" ht="22.15" customHeight="1" spans="1:4">
      <c r="A792" s="66" t="s">
        <v>622</v>
      </c>
      <c r="B792" s="50">
        <f>SUM(B793:B817)</f>
        <v>19407</v>
      </c>
      <c r="C792" s="50">
        <f>SUM(C793:C817)</f>
        <v>14162</v>
      </c>
      <c r="D792" s="56"/>
    </row>
    <row r="793" s="17" customFormat="1" ht="22.15" customHeight="1" spans="1:4">
      <c r="A793" s="66" t="s">
        <v>37</v>
      </c>
      <c r="B793" s="53">
        <v>1252</v>
      </c>
      <c r="C793" s="53">
        <v>1252</v>
      </c>
      <c r="D793" s="56"/>
    </row>
    <row r="794" s="17" customFormat="1" ht="22.15" customHeight="1" spans="1:4">
      <c r="A794" s="66" t="s">
        <v>38</v>
      </c>
      <c r="B794" s="53">
        <v>0</v>
      </c>
      <c r="C794" s="53">
        <v>0</v>
      </c>
      <c r="D794" s="56"/>
    </row>
    <row r="795" s="17" customFormat="1" ht="22.15" customHeight="1" spans="1:4">
      <c r="A795" s="66" t="s">
        <v>39</v>
      </c>
      <c r="B795" s="53">
        <v>0</v>
      </c>
      <c r="C795" s="53">
        <v>0</v>
      </c>
      <c r="D795" s="28"/>
    </row>
    <row r="796" s="17" customFormat="1" ht="22.15" customHeight="1" spans="1:4">
      <c r="A796" s="66" t="s">
        <v>46</v>
      </c>
      <c r="B796" s="53">
        <v>0</v>
      </c>
      <c r="C796" s="53">
        <v>0</v>
      </c>
      <c r="D796" s="28"/>
    </row>
    <row r="797" s="17" customFormat="1" ht="22.15" customHeight="1" spans="1:4">
      <c r="A797" s="66" t="s">
        <v>623</v>
      </c>
      <c r="B797" s="53">
        <v>0</v>
      </c>
      <c r="C797" s="53">
        <v>0</v>
      </c>
      <c r="D797" s="28"/>
    </row>
    <row r="798" s="17" customFormat="1" ht="22.15" customHeight="1" spans="1:4">
      <c r="A798" s="66" t="s">
        <v>624</v>
      </c>
      <c r="B798" s="53">
        <v>5739</v>
      </c>
      <c r="C798" s="53">
        <v>5739</v>
      </c>
      <c r="D798" s="28"/>
    </row>
    <row r="799" s="17" customFormat="1" ht="22.15" customHeight="1" spans="1:4">
      <c r="A799" s="66" t="s">
        <v>625</v>
      </c>
      <c r="B799" s="58">
        <v>1077</v>
      </c>
      <c r="C799" s="58">
        <v>1077</v>
      </c>
      <c r="D799" s="28"/>
    </row>
    <row r="800" s="17" customFormat="1" ht="22.15" customHeight="1" spans="1:4">
      <c r="A800" s="66" t="s">
        <v>626</v>
      </c>
      <c r="B800" s="53">
        <v>0</v>
      </c>
      <c r="C800" s="53">
        <v>0</v>
      </c>
      <c r="D800" s="28"/>
    </row>
    <row r="801" s="17" customFormat="1" ht="22.15" customHeight="1" spans="1:4">
      <c r="A801" s="66" t="s">
        <v>627</v>
      </c>
      <c r="B801" s="53">
        <v>0</v>
      </c>
      <c r="C801" s="53">
        <v>0</v>
      </c>
      <c r="D801" s="28"/>
    </row>
    <row r="802" s="17" customFormat="1" ht="22.15" customHeight="1" spans="1:4">
      <c r="A802" s="66" t="s">
        <v>628</v>
      </c>
      <c r="B802" s="53">
        <v>0</v>
      </c>
      <c r="C802" s="53">
        <v>0</v>
      </c>
      <c r="D802" s="28"/>
    </row>
    <row r="803" s="17" customFormat="1" ht="22.15" customHeight="1" spans="1:4">
      <c r="A803" s="66" t="s">
        <v>629</v>
      </c>
      <c r="B803" s="53">
        <v>39</v>
      </c>
      <c r="C803" s="53">
        <v>39</v>
      </c>
      <c r="D803" s="28"/>
    </row>
    <row r="804" s="17" customFormat="1" ht="22.15" customHeight="1" spans="1:4">
      <c r="A804" s="66" t="s">
        <v>630</v>
      </c>
      <c r="B804" s="53">
        <v>0</v>
      </c>
      <c r="C804" s="53">
        <v>0</v>
      </c>
      <c r="D804" s="28"/>
    </row>
    <row r="805" s="17" customFormat="1" ht="22.15" customHeight="1" spans="1:4">
      <c r="A805" s="66" t="s">
        <v>631</v>
      </c>
      <c r="B805" s="53">
        <v>76</v>
      </c>
      <c r="C805" s="53">
        <v>48</v>
      </c>
      <c r="D805" s="28"/>
    </row>
    <row r="806" s="17" customFormat="1" ht="22.15" customHeight="1" spans="1:4">
      <c r="A806" s="66" t="s">
        <v>632</v>
      </c>
      <c r="B806" s="53">
        <v>0</v>
      </c>
      <c r="C806" s="53">
        <v>0</v>
      </c>
      <c r="D806" s="28"/>
    </row>
    <row r="807" s="17" customFormat="1" ht="22.15" customHeight="1" spans="1:4">
      <c r="A807" s="66" t="s">
        <v>633</v>
      </c>
      <c r="B807" s="53">
        <v>0</v>
      </c>
      <c r="C807" s="53">
        <v>0</v>
      </c>
      <c r="D807" s="28"/>
    </row>
    <row r="808" s="17" customFormat="1" ht="22.15" customHeight="1" spans="1:4">
      <c r="A808" s="66" t="s">
        <v>634</v>
      </c>
      <c r="B808" s="53">
        <v>3610</v>
      </c>
      <c r="C808" s="53">
        <v>3610</v>
      </c>
      <c r="D808" s="28"/>
    </row>
    <row r="809" s="17" customFormat="1" ht="22.15" customHeight="1" spans="1:4">
      <c r="A809" s="66" t="s">
        <v>635</v>
      </c>
      <c r="B809" s="53">
        <v>183</v>
      </c>
      <c r="C809" s="53">
        <v>183</v>
      </c>
      <c r="D809" s="56"/>
    </row>
    <row r="810" s="17" customFormat="1" ht="22.15" customHeight="1" spans="1:4">
      <c r="A810" s="66" t="s">
        <v>636</v>
      </c>
      <c r="B810" s="53">
        <v>0</v>
      </c>
      <c r="C810" s="53">
        <v>0</v>
      </c>
      <c r="D810" s="56"/>
    </row>
    <row r="811" s="17" customFormat="1" ht="22.15" customHeight="1" spans="1:4">
      <c r="A811" s="66" t="s">
        <v>637</v>
      </c>
      <c r="B811" s="53">
        <v>318</v>
      </c>
      <c r="C811" s="53">
        <v>415</v>
      </c>
      <c r="D811" s="56"/>
    </row>
    <row r="812" s="17" customFormat="1" ht="22.15" customHeight="1" spans="1:4">
      <c r="A812" s="66" t="s">
        <v>638</v>
      </c>
      <c r="B812" s="53">
        <v>220</v>
      </c>
      <c r="C812" s="53">
        <v>220</v>
      </c>
      <c r="D812" s="28"/>
    </row>
    <row r="813" s="17" customFormat="1" ht="22.15" customHeight="1" spans="1:4">
      <c r="A813" s="66" t="s">
        <v>639</v>
      </c>
      <c r="B813" s="53">
        <v>4</v>
      </c>
      <c r="C813" s="53">
        <v>4</v>
      </c>
      <c r="D813" s="28"/>
    </row>
    <row r="814" s="17" customFormat="1" ht="22.15" customHeight="1" spans="1:4">
      <c r="A814" s="66" t="s">
        <v>640</v>
      </c>
      <c r="B814" s="53">
        <v>456</v>
      </c>
      <c r="C814" s="53">
        <v>456</v>
      </c>
      <c r="D814" s="28"/>
    </row>
    <row r="815" s="17" customFormat="1" ht="22.15" customHeight="1" spans="1:4">
      <c r="A815" s="66" t="s">
        <v>641</v>
      </c>
      <c r="B815" s="53">
        <v>0</v>
      </c>
      <c r="C815" s="53">
        <v>0</v>
      </c>
      <c r="D815" s="28"/>
    </row>
    <row r="816" s="17" customFormat="1" ht="22.15" customHeight="1" spans="1:4">
      <c r="A816" s="66" t="s">
        <v>642</v>
      </c>
      <c r="B816" s="53">
        <v>5314</v>
      </c>
      <c r="C816" s="53">
        <v>0</v>
      </c>
      <c r="D816" s="28"/>
    </row>
    <row r="817" s="17" customFormat="1" ht="22.15" customHeight="1" spans="1:4">
      <c r="A817" s="66" t="s">
        <v>643</v>
      </c>
      <c r="B817" s="53">
        <v>1119</v>
      </c>
      <c r="C817" s="53">
        <v>1119</v>
      </c>
      <c r="D817" s="28"/>
    </row>
    <row r="818" s="17" customFormat="1" ht="22.15" customHeight="1" spans="1:4">
      <c r="A818" s="66" t="s">
        <v>644</v>
      </c>
      <c r="B818" s="50">
        <f>SUM(B819:B842)</f>
        <v>14392</v>
      </c>
      <c r="C818" s="50">
        <f>SUM(C819:C842)</f>
        <v>12272</v>
      </c>
      <c r="D818" s="28"/>
    </row>
    <row r="819" s="17" customFormat="1" ht="22.15" customHeight="1" spans="1:4">
      <c r="A819" s="66" t="s">
        <v>37</v>
      </c>
      <c r="B819" s="53">
        <v>643</v>
      </c>
      <c r="C819" s="53">
        <v>643</v>
      </c>
      <c r="D819" s="28"/>
    </row>
    <row r="820" s="17" customFormat="1" ht="22.15" customHeight="1" spans="1:4">
      <c r="A820" s="66" t="s">
        <v>38</v>
      </c>
      <c r="B820" s="53">
        <v>0</v>
      </c>
      <c r="C820" s="53">
        <v>0</v>
      </c>
      <c r="D820" s="28"/>
    </row>
    <row r="821" s="17" customFormat="1" ht="22.15" customHeight="1" spans="1:4">
      <c r="A821" s="66" t="s">
        <v>39</v>
      </c>
      <c r="B821" s="53">
        <v>0</v>
      </c>
      <c r="C821" s="53">
        <v>0</v>
      </c>
      <c r="D821" s="28"/>
    </row>
    <row r="822" s="17" customFormat="1" ht="22.15" customHeight="1" spans="1:4">
      <c r="A822" s="66" t="s">
        <v>645</v>
      </c>
      <c r="B822" s="53">
        <v>0</v>
      </c>
      <c r="C822" s="53">
        <v>0</v>
      </c>
      <c r="D822" s="28"/>
    </row>
    <row r="823" s="17" customFormat="1" ht="22.15" customHeight="1" spans="1:4">
      <c r="A823" s="66" t="s">
        <v>646</v>
      </c>
      <c r="B823" s="53">
        <v>4506</v>
      </c>
      <c r="C823" s="53">
        <v>3606</v>
      </c>
      <c r="D823" s="56"/>
    </row>
    <row r="824" s="17" customFormat="1" ht="22.15" customHeight="1" spans="1:4">
      <c r="A824" s="66" t="s">
        <v>647</v>
      </c>
      <c r="B824" s="53">
        <v>0</v>
      </c>
      <c r="C824" s="53">
        <v>0</v>
      </c>
      <c r="D824" s="56"/>
    </row>
    <row r="825" s="17" customFormat="1" ht="22.15" customHeight="1" spans="1:4">
      <c r="A825" s="66" t="s">
        <v>648</v>
      </c>
      <c r="B825" s="53">
        <v>0</v>
      </c>
      <c r="C825" s="53">
        <v>0</v>
      </c>
      <c r="D825" s="28"/>
    </row>
    <row r="826" s="17" customFormat="1" ht="22.15" customHeight="1" spans="1:4">
      <c r="A826" s="66" t="s">
        <v>649</v>
      </c>
      <c r="B826" s="53">
        <v>2832</v>
      </c>
      <c r="C826" s="53">
        <v>2832</v>
      </c>
      <c r="D826" s="28"/>
    </row>
    <row r="827" s="17" customFormat="1" ht="22.15" customHeight="1" spans="1:4">
      <c r="A827" s="66" t="s">
        <v>650</v>
      </c>
      <c r="B827" s="53">
        <v>2031</v>
      </c>
      <c r="C827" s="53">
        <v>2031</v>
      </c>
      <c r="D827" s="56"/>
    </row>
    <row r="828" s="17" customFormat="1" ht="22.15" customHeight="1" spans="1:4">
      <c r="A828" s="66" t="s">
        <v>651</v>
      </c>
      <c r="B828" s="53">
        <v>213</v>
      </c>
      <c r="C828" s="53">
        <v>0</v>
      </c>
      <c r="D828" s="56"/>
    </row>
    <row r="829" s="17" customFormat="1" ht="22.15" customHeight="1" spans="1:4">
      <c r="A829" s="66" t="s">
        <v>652</v>
      </c>
      <c r="B829" s="53">
        <v>200</v>
      </c>
      <c r="C829" s="53">
        <v>200</v>
      </c>
      <c r="D829" s="56"/>
    </row>
    <row r="830" s="17" customFormat="1" ht="22.15" customHeight="1" spans="1:4">
      <c r="A830" s="66" t="s">
        <v>653</v>
      </c>
      <c r="B830" s="53">
        <v>20</v>
      </c>
      <c r="C830" s="53">
        <v>20</v>
      </c>
      <c r="D830" s="56"/>
    </row>
    <row r="831" s="17" customFormat="1" ht="22.15" customHeight="1" spans="1:4">
      <c r="A831" s="66" t="s">
        <v>654</v>
      </c>
      <c r="B831" s="53">
        <v>50</v>
      </c>
      <c r="C831" s="53">
        <v>50</v>
      </c>
      <c r="D831" s="51"/>
    </row>
    <row r="832" s="17" customFormat="1" ht="22.15" customHeight="1" spans="1:4">
      <c r="A832" s="66" t="s">
        <v>655</v>
      </c>
      <c r="B832" s="53">
        <v>0</v>
      </c>
      <c r="C832" s="53">
        <v>0</v>
      </c>
      <c r="D832" s="28"/>
    </row>
    <row r="833" s="17" customFormat="1" ht="22.15" customHeight="1" spans="1:4">
      <c r="A833" s="66" t="s">
        <v>656</v>
      </c>
      <c r="B833" s="53">
        <v>0</v>
      </c>
      <c r="C833" s="53">
        <v>0</v>
      </c>
      <c r="D833" s="28"/>
    </row>
    <row r="834" s="17" customFormat="1" ht="22.15" customHeight="1" spans="1:4">
      <c r="A834" s="66" t="s">
        <v>657</v>
      </c>
      <c r="B834" s="53">
        <v>0</v>
      </c>
      <c r="C834" s="53">
        <v>0</v>
      </c>
      <c r="D834" s="28"/>
    </row>
    <row r="835" s="17" customFormat="1" ht="22.15" customHeight="1" spans="1:4">
      <c r="A835" s="66" t="s">
        <v>658</v>
      </c>
      <c r="B835" s="53">
        <v>0</v>
      </c>
      <c r="C835" s="53">
        <v>0</v>
      </c>
      <c r="D835" s="28"/>
    </row>
    <row r="836" s="17" customFormat="1" ht="22.15" customHeight="1" spans="1:4">
      <c r="A836" s="66" t="s">
        <v>659</v>
      </c>
      <c r="B836" s="53">
        <v>0</v>
      </c>
      <c r="C836" s="53">
        <v>0</v>
      </c>
      <c r="D836" s="28"/>
    </row>
    <row r="837" s="17" customFormat="1" ht="22.15" customHeight="1" spans="1:4">
      <c r="A837" s="66" t="s">
        <v>660</v>
      </c>
      <c r="B837" s="53">
        <v>0</v>
      </c>
      <c r="C837" s="53">
        <v>0</v>
      </c>
      <c r="D837" s="28"/>
    </row>
    <row r="838" s="17" customFormat="1" ht="22.15" customHeight="1" spans="1:4">
      <c r="A838" s="66" t="s">
        <v>661</v>
      </c>
      <c r="B838" s="53">
        <v>1207</v>
      </c>
      <c r="C838" s="53">
        <v>200</v>
      </c>
      <c r="D838" s="28"/>
    </row>
    <row r="839" s="17" customFormat="1" ht="22.15" customHeight="1" spans="1:4">
      <c r="A839" s="66" t="s">
        <v>662</v>
      </c>
      <c r="B839" s="53">
        <v>0</v>
      </c>
      <c r="C839" s="53">
        <v>0</v>
      </c>
      <c r="D839" s="28"/>
    </row>
    <row r="840" s="17" customFormat="1" ht="22.15" customHeight="1" spans="1:4">
      <c r="A840" s="66" t="s">
        <v>663</v>
      </c>
      <c r="B840" s="53">
        <v>0</v>
      </c>
      <c r="C840" s="53">
        <v>0</v>
      </c>
      <c r="D840" s="28"/>
    </row>
    <row r="841" s="17" customFormat="1" ht="22.15" customHeight="1" spans="1:4">
      <c r="A841" s="66" t="s">
        <v>629</v>
      </c>
      <c r="B841" s="53">
        <v>0</v>
      </c>
      <c r="C841" s="53">
        <v>0</v>
      </c>
      <c r="D841" s="28"/>
    </row>
    <row r="842" s="17" customFormat="1" ht="22.15" customHeight="1" spans="1:4">
      <c r="A842" s="66" t="s">
        <v>664</v>
      </c>
      <c r="B842" s="53">
        <v>2690</v>
      </c>
      <c r="C842" s="53">
        <v>2690</v>
      </c>
      <c r="D842" s="28"/>
    </row>
    <row r="843" s="17" customFormat="1" ht="22.15" customHeight="1" spans="1:4">
      <c r="A843" s="66" t="s">
        <v>665</v>
      </c>
      <c r="B843" s="50">
        <f>SUM(B844:B870)</f>
        <v>14619</v>
      </c>
      <c r="C843" s="50">
        <f>SUM(C844:C870)</f>
        <v>11432</v>
      </c>
      <c r="D843" s="28"/>
    </row>
    <row r="844" s="17" customFormat="1" ht="22.15" customHeight="1" spans="1:4">
      <c r="A844" s="66" t="s">
        <v>37</v>
      </c>
      <c r="B844" s="53">
        <v>893</v>
      </c>
      <c r="C844" s="53">
        <v>893</v>
      </c>
      <c r="D844" s="28"/>
    </row>
    <row r="845" s="17" customFormat="1" ht="22.15" customHeight="1" spans="1:4">
      <c r="A845" s="66" t="s">
        <v>38</v>
      </c>
      <c r="B845" s="53">
        <v>798</v>
      </c>
      <c r="C845" s="53">
        <v>798</v>
      </c>
      <c r="D845" s="28"/>
    </row>
    <row r="846" s="17" customFormat="1" ht="22.15" customHeight="1" spans="1:4">
      <c r="A846" s="66" t="s">
        <v>39</v>
      </c>
      <c r="B846" s="53">
        <v>0</v>
      </c>
      <c r="C846" s="53">
        <v>0</v>
      </c>
      <c r="D846" s="28"/>
    </row>
    <row r="847" s="17" customFormat="1" ht="22.15" customHeight="1" spans="1:4">
      <c r="A847" s="66" t="s">
        <v>666</v>
      </c>
      <c r="B847" s="53">
        <v>51</v>
      </c>
      <c r="C847" s="53">
        <v>51</v>
      </c>
      <c r="D847" s="28"/>
    </row>
    <row r="848" s="17" customFormat="1" ht="22.15" customHeight="1" spans="1:4">
      <c r="A848" s="66" t="s">
        <v>667</v>
      </c>
      <c r="B848" s="53">
        <v>2508</v>
      </c>
      <c r="C848" s="53">
        <v>2321</v>
      </c>
      <c r="D848" s="28"/>
    </row>
    <row r="849" s="17" customFormat="1" ht="22.15" customHeight="1" spans="1:4">
      <c r="A849" s="66" t="s">
        <v>668</v>
      </c>
      <c r="B849" s="53">
        <v>3000</v>
      </c>
      <c r="C849" s="53">
        <v>0</v>
      </c>
      <c r="D849" s="28"/>
    </row>
    <row r="850" s="17" customFormat="1" ht="22.15" customHeight="1" spans="1:4">
      <c r="A850" s="66" t="s">
        <v>669</v>
      </c>
      <c r="B850" s="53">
        <v>0</v>
      </c>
      <c r="C850" s="53">
        <v>0</v>
      </c>
      <c r="D850" s="28"/>
    </row>
    <row r="851" s="17" customFormat="1" ht="22.15" customHeight="1" spans="1:4">
      <c r="A851" s="66" t="s">
        <v>670</v>
      </c>
      <c r="B851" s="53">
        <v>0</v>
      </c>
      <c r="C851" s="53">
        <v>0</v>
      </c>
      <c r="D851" s="28"/>
    </row>
    <row r="852" s="17" customFormat="1" ht="22.15" customHeight="1" spans="1:4">
      <c r="A852" s="66" t="s">
        <v>671</v>
      </c>
      <c r="B852" s="53">
        <v>0</v>
      </c>
      <c r="C852" s="53">
        <v>0</v>
      </c>
      <c r="D852" s="28"/>
    </row>
    <row r="853" s="17" customFormat="1" ht="22.15" customHeight="1" spans="1:4">
      <c r="A853" s="66" t="s">
        <v>672</v>
      </c>
      <c r="B853" s="53">
        <v>0</v>
      </c>
      <c r="C853" s="53">
        <v>0</v>
      </c>
      <c r="D853" s="28"/>
    </row>
    <row r="854" s="17" customFormat="1" ht="22.15" customHeight="1" spans="1:4">
      <c r="A854" s="66" t="s">
        <v>673</v>
      </c>
      <c r="B854" s="53">
        <v>0</v>
      </c>
      <c r="C854" s="53">
        <v>0</v>
      </c>
      <c r="D854" s="51"/>
    </row>
    <row r="855" s="17" customFormat="1" ht="22.15" customHeight="1" spans="1:4">
      <c r="A855" s="66" t="s">
        <v>674</v>
      </c>
      <c r="B855" s="53">
        <v>0</v>
      </c>
      <c r="C855" s="53">
        <v>0</v>
      </c>
      <c r="D855" s="28"/>
    </row>
    <row r="856" s="17" customFormat="1" ht="22.15" customHeight="1" spans="1:4">
      <c r="A856" s="66" t="s">
        <v>675</v>
      </c>
      <c r="B856" s="53">
        <v>0</v>
      </c>
      <c r="C856" s="53">
        <v>0</v>
      </c>
      <c r="D856" s="56"/>
    </row>
    <row r="857" s="17" customFormat="1" ht="22.15" customHeight="1" spans="1:4">
      <c r="A857" s="66" t="s">
        <v>676</v>
      </c>
      <c r="B857" s="53">
        <v>430</v>
      </c>
      <c r="C857" s="53">
        <v>430</v>
      </c>
      <c r="D857" s="28"/>
    </row>
    <row r="858" s="17" customFormat="1" ht="22.15" customHeight="1" spans="1:4">
      <c r="A858" s="66" t="s">
        <v>677</v>
      </c>
      <c r="B858" s="53">
        <v>105</v>
      </c>
      <c r="C858" s="53">
        <v>105</v>
      </c>
      <c r="D858" s="28"/>
    </row>
    <row r="859" s="17" customFormat="1" ht="22.15" customHeight="1" spans="1:4">
      <c r="A859" s="66" t="s">
        <v>678</v>
      </c>
      <c r="B859" s="53">
        <v>0</v>
      </c>
      <c r="C859" s="53">
        <v>0</v>
      </c>
      <c r="D859" s="28"/>
    </row>
    <row r="860" s="17" customFormat="1" ht="22.15" customHeight="1" spans="1:4">
      <c r="A860" s="66" t="s">
        <v>679</v>
      </c>
      <c r="B860" s="53">
        <v>0</v>
      </c>
      <c r="C860" s="53">
        <v>0</v>
      </c>
      <c r="D860" s="28"/>
    </row>
    <row r="861" s="17" customFormat="1" ht="22.15" customHeight="1" spans="1:4">
      <c r="A861" s="66" t="s">
        <v>680</v>
      </c>
      <c r="B861" s="53">
        <v>0</v>
      </c>
      <c r="C861" s="53">
        <v>0</v>
      </c>
      <c r="D861" s="28"/>
    </row>
    <row r="862" s="17" customFormat="1" ht="22.15" customHeight="1" spans="1:4">
      <c r="A862" s="66" t="s">
        <v>681</v>
      </c>
      <c r="B862" s="53">
        <v>350</v>
      </c>
      <c r="C862" s="53">
        <v>350</v>
      </c>
      <c r="D862" s="28"/>
    </row>
    <row r="863" s="17" customFormat="1" ht="22.15" customHeight="1" spans="1:4">
      <c r="A863" s="66" t="s">
        <v>682</v>
      </c>
      <c r="B863" s="53">
        <v>1477</v>
      </c>
      <c r="C863" s="53">
        <v>1477</v>
      </c>
      <c r="D863" s="28"/>
    </row>
    <row r="864" s="17" customFormat="1" ht="22.15" customHeight="1" spans="1:4">
      <c r="A864" s="66" t="s">
        <v>683</v>
      </c>
      <c r="B864" s="53">
        <v>0</v>
      </c>
      <c r="C864" s="53">
        <v>0</v>
      </c>
      <c r="D864" s="28"/>
    </row>
    <row r="865" s="17" customFormat="1" ht="22.15" customHeight="1" spans="1:4">
      <c r="A865" s="66" t="s">
        <v>657</v>
      </c>
      <c r="B865" s="53">
        <v>0</v>
      </c>
      <c r="C865" s="53">
        <v>0</v>
      </c>
      <c r="D865" s="28"/>
    </row>
    <row r="866" s="17" customFormat="1" ht="22.15" customHeight="1" spans="1:4">
      <c r="A866" s="66" t="s">
        <v>684</v>
      </c>
      <c r="B866" s="53">
        <v>0</v>
      </c>
      <c r="C866" s="53">
        <v>0</v>
      </c>
      <c r="D866" s="28"/>
    </row>
    <row r="867" s="17" customFormat="1" ht="22.15" customHeight="1" spans="1:4">
      <c r="A867" s="66" t="s">
        <v>685</v>
      </c>
      <c r="B867" s="53">
        <v>3237</v>
      </c>
      <c r="C867" s="53">
        <v>3237</v>
      </c>
      <c r="D867" s="28"/>
    </row>
    <row r="868" s="17" customFormat="1" ht="22.15" customHeight="1" spans="1:4">
      <c r="A868" s="66" t="s">
        <v>686</v>
      </c>
      <c r="B868" s="53">
        <v>0</v>
      </c>
      <c r="C868" s="53">
        <v>0</v>
      </c>
      <c r="D868" s="28"/>
    </row>
    <row r="869" s="17" customFormat="1" ht="22.15" customHeight="1" spans="1:4">
      <c r="A869" s="66" t="s">
        <v>687</v>
      </c>
      <c r="B869" s="53">
        <v>0</v>
      </c>
      <c r="C869" s="53">
        <v>0</v>
      </c>
      <c r="D869" s="28"/>
    </row>
    <row r="870" s="17" customFormat="1" ht="22.15" customHeight="1" spans="1:4">
      <c r="A870" s="66" t="s">
        <v>688</v>
      </c>
      <c r="B870" s="53">
        <v>1770</v>
      </c>
      <c r="C870" s="53">
        <v>1770</v>
      </c>
      <c r="D870" s="28"/>
    </row>
    <row r="871" s="17" customFormat="1" ht="22.15" customHeight="1" spans="1:4">
      <c r="A871" s="66" t="s">
        <v>689</v>
      </c>
      <c r="B871" s="50">
        <f>SUM(B872:B881)</f>
        <v>17021</v>
      </c>
      <c r="C871" s="50">
        <f>SUM(C872:C881)</f>
        <v>16974</v>
      </c>
      <c r="D871" s="28"/>
    </row>
    <row r="872" s="17" customFormat="1" ht="22.15" customHeight="1" spans="1:4">
      <c r="A872" s="66" t="s">
        <v>37</v>
      </c>
      <c r="B872" s="53">
        <v>141</v>
      </c>
      <c r="C872" s="53">
        <v>141</v>
      </c>
      <c r="D872" s="28"/>
    </row>
    <row r="873" s="17" customFormat="1" ht="22.15" customHeight="1" spans="1:4">
      <c r="A873" s="66" t="s">
        <v>38</v>
      </c>
      <c r="B873" s="53">
        <v>47</v>
      </c>
      <c r="C873" s="53">
        <v>0</v>
      </c>
      <c r="D873" s="28"/>
    </row>
    <row r="874" s="17" customFormat="1" ht="22.15" customHeight="1" spans="1:4">
      <c r="A874" s="66" t="s">
        <v>39</v>
      </c>
      <c r="B874" s="53">
        <v>0</v>
      </c>
      <c r="C874" s="53">
        <v>0</v>
      </c>
      <c r="D874" s="28"/>
    </row>
    <row r="875" s="17" customFormat="1" ht="22.15" customHeight="1" spans="1:4">
      <c r="A875" s="66" t="s">
        <v>690</v>
      </c>
      <c r="B875" s="53">
        <v>608</v>
      </c>
      <c r="C875" s="53">
        <v>608</v>
      </c>
      <c r="D875" s="28"/>
    </row>
    <row r="876" s="17" customFormat="1" ht="22.15" customHeight="1" spans="1:4">
      <c r="A876" s="66" t="s">
        <v>691</v>
      </c>
      <c r="B876" s="53">
        <v>60</v>
      </c>
      <c r="C876" s="53">
        <v>60</v>
      </c>
      <c r="D876" s="28"/>
    </row>
    <row r="877" s="17" customFormat="1" ht="22.15" customHeight="1" spans="1:4">
      <c r="A877" s="66" t="s">
        <v>692</v>
      </c>
      <c r="B877" s="53">
        <v>0</v>
      </c>
      <c r="C877" s="53">
        <v>0</v>
      </c>
      <c r="D877" s="28"/>
    </row>
    <row r="878" s="17" customFormat="1" ht="22.15" customHeight="1" spans="1:4">
      <c r="A878" s="66" t="s">
        <v>693</v>
      </c>
      <c r="B878" s="53">
        <v>1099</v>
      </c>
      <c r="C878" s="53">
        <v>1099</v>
      </c>
      <c r="D878" s="28"/>
    </row>
    <row r="879" s="17" customFormat="1" ht="22.15" customHeight="1" spans="1:4">
      <c r="A879" s="66" t="s">
        <v>694</v>
      </c>
      <c r="B879" s="53">
        <v>0</v>
      </c>
      <c r="C879" s="53">
        <v>0</v>
      </c>
      <c r="D879" s="28"/>
    </row>
    <row r="880" s="17" customFormat="1" ht="22.15" customHeight="1" spans="1:4">
      <c r="A880" s="66" t="s">
        <v>695</v>
      </c>
      <c r="B880" s="53">
        <v>0</v>
      </c>
      <c r="C880" s="53">
        <v>0</v>
      </c>
      <c r="D880" s="28"/>
    </row>
    <row r="881" s="17" customFormat="1" ht="22.15" customHeight="1" spans="1:4">
      <c r="A881" s="66" t="s">
        <v>696</v>
      </c>
      <c r="B881" s="53">
        <v>15066</v>
      </c>
      <c r="C881" s="53">
        <v>15066</v>
      </c>
      <c r="D881" s="28"/>
    </row>
    <row r="882" s="17" customFormat="1" ht="22.15" customHeight="1" spans="1:4">
      <c r="A882" s="66" t="s">
        <v>697</v>
      </c>
      <c r="B882" s="50">
        <f>SUM(B883:B888)</f>
        <v>8442</v>
      </c>
      <c r="C882" s="50">
        <f>SUM(C883:C888)</f>
        <v>8392</v>
      </c>
      <c r="D882" s="28"/>
    </row>
    <row r="883" s="17" customFormat="1" ht="22.15" customHeight="1" spans="1:4">
      <c r="A883" s="66" t="s">
        <v>698</v>
      </c>
      <c r="B883" s="53">
        <v>1965</v>
      </c>
      <c r="C883" s="53">
        <v>1965</v>
      </c>
      <c r="D883" s="28"/>
    </row>
    <row r="884" s="17" customFormat="1" ht="22.15" customHeight="1" spans="1:4">
      <c r="A884" s="66" t="s">
        <v>699</v>
      </c>
      <c r="B884" s="53">
        <v>0</v>
      </c>
      <c r="C884" s="53">
        <v>0</v>
      </c>
      <c r="D884" s="56"/>
    </row>
    <row r="885" s="17" customFormat="1" ht="22.15" customHeight="1" spans="1:4">
      <c r="A885" s="66" t="s">
        <v>700</v>
      </c>
      <c r="B885" s="53">
        <v>5136</v>
      </c>
      <c r="C885" s="53">
        <v>5086</v>
      </c>
      <c r="D885" s="28"/>
    </row>
    <row r="886" s="17" customFormat="1" ht="22.15" customHeight="1" spans="1:4">
      <c r="A886" s="66" t="s">
        <v>701</v>
      </c>
      <c r="B886" s="53">
        <v>360</v>
      </c>
      <c r="C886" s="53">
        <v>360</v>
      </c>
      <c r="D886" s="28"/>
    </row>
    <row r="887" s="17" customFormat="1" ht="22.15" customHeight="1" spans="1:4">
      <c r="A887" s="66" t="s">
        <v>702</v>
      </c>
      <c r="B887" s="53">
        <v>0</v>
      </c>
      <c r="C887" s="53">
        <v>0</v>
      </c>
      <c r="D887" s="28"/>
    </row>
    <row r="888" s="17" customFormat="1" ht="22.15" customHeight="1" spans="1:4">
      <c r="A888" s="66" t="s">
        <v>703</v>
      </c>
      <c r="B888" s="53">
        <v>981</v>
      </c>
      <c r="C888" s="53">
        <v>981</v>
      </c>
      <c r="D888" s="28"/>
    </row>
    <row r="889" s="17" customFormat="1" ht="22.15" customHeight="1" spans="1:4">
      <c r="A889" s="66" t="s">
        <v>704</v>
      </c>
      <c r="B889" s="50">
        <f>SUM(B890:B895)</f>
        <v>1646</v>
      </c>
      <c r="C889" s="50">
        <f>SUM(C890:C895)</f>
        <v>1402</v>
      </c>
      <c r="D889" s="28"/>
    </row>
    <row r="890" s="17" customFormat="1" ht="22.15" customHeight="1" spans="1:4">
      <c r="A890" s="66" t="s">
        <v>705</v>
      </c>
      <c r="B890" s="53">
        <v>0</v>
      </c>
      <c r="C890" s="53">
        <v>0</v>
      </c>
      <c r="D890" s="28"/>
    </row>
    <row r="891" s="17" customFormat="1" ht="22.15" customHeight="1" spans="1:4">
      <c r="A891" s="66" t="s">
        <v>706</v>
      </c>
      <c r="B891" s="53">
        <v>0</v>
      </c>
      <c r="C891" s="53">
        <v>0</v>
      </c>
      <c r="D891" s="28"/>
    </row>
    <row r="892" s="17" customFormat="1" ht="22.15" customHeight="1" spans="1:4">
      <c r="A892" s="66" t="s">
        <v>707</v>
      </c>
      <c r="B892" s="53">
        <v>677</v>
      </c>
      <c r="C892" s="53">
        <v>677</v>
      </c>
      <c r="D892" s="28"/>
    </row>
    <row r="893" s="17" customFormat="1" ht="22.15" customHeight="1" spans="1:4">
      <c r="A893" s="66" t="s">
        <v>708</v>
      </c>
      <c r="B893" s="53">
        <v>807</v>
      </c>
      <c r="C893" s="53">
        <v>671</v>
      </c>
      <c r="D893" s="28"/>
    </row>
    <row r="894" s="17" customFormat="1" ht="22.15" customHeight="1" spans="1:4">
      <c r="A894" s="66" t="s">
        <v>709</v>
      </c>
      <c r="B894" s="53">
        <v>0</v>
      </c>
      <c r="C894" s="53">
        <v>0</v>
      </c>
      <c r="D894" s="28"/>
    </row>
    <row r="895" s="17" customFormat="1" ht="22.15" customHeight="1" spans="1:4">
      <c r="A895" s="66" t="s">
        <v>710</v>
      </c>
      <c r="B895" s="53">
        <v>162</v>
      </c>
      <c r="C895" s="53">
        <v>54</v>
      </c>
      <c r="D895" s="28"/>
    </row>
    <row r="896" s="17" customFormat="1" ht="22.15" customHeight="1" spans="1:4">
      <c r="A896" s="66" t="s">
        <v>711</v>
      </c>
      <c r="B896" s="50">
        <f>SUM(B897:B898)</f>
        <v>1284</v>
      </c>
      <c r="C896" s="50">
        <f>SUM(C897:C898)</f>
        <v>1284</v>
      </c>
      <c r="D896" s="28"/>
    </row>
    <row r="897" s="17" customFormat="1" ht="22.15" customHeight="1" spans="1:4">
      <c r="A897" s="66" t="s">
        <v>712</v>
      </c>
      <c r="B897" s="53">
        <v>150</v>
      </c>
      <c r="C897" s="53">
        <v>150</v>
      </c>
      <c r="D897" s="28"/>
    </row>
    <row r="898" s="17" customFormat="1" ht="22.15" customHeight="1" spans="1:4">
      <c r="A898" s="66" t="s">
        <v>713</v>
      </c>
      <c r="B898" s="53">
        <v>1134</v>
      </c>
      <c r="C898" s="53">
        <v>1134</v>
      </c>
      <c r="D898" s="28"/>
    </row>
    <row r="899" s="17" customFormat="1" ht="22.15" customHeight="1" spans="1:4">
      <c r="A899" s="66" t="s">
        <v>714</v>
      </c>
      <c r="B899" s="50">
        <f>B900+B901</f>
        <v>224</v>
      </c>
      <c r="C899" s="50">
        <f>C900+C901</f>
        <v>224</v>
      </c>
      <c r="D899" s="28"/>
    </row>
    <row r="900" s="17" customFormat="1" ht="22.15" customHeight="1" spans="1:4">
      <c r="A900" s="66" t="s">
        <v>715</v>
      </c>
      <c r="B900" s="53">
        <v>0</v>
      </c>
      <c r="C900" s="53">
        <v>0</v>
      </c>
      <c r="D900" s="28"/>
    </row>
    <row r="901" s="17" customFormat="1" ht="22.15" customHeight="1" spans="1:4">
      <c r="A901" s="66" t="s">
        <v>716</v>
      </c>
      <c r="B901" s="53">
        <v>224</v>
      </c>
      <c r="C901" s="53">
        <v>224</v>
      </c>
      <c r="D901" s="28"/>
    </row>
    <row r="902" s="17" customFormat="1" ht="22.15" customHeight="1" spans="1:4">
      <c r="A902" s="69" t="s">
        <v>717</v>
      </c>
      <c r="B902" s="50">
        <f>SUM(B903,B926,B936,B946,B951,B958,B963)</f>
        <v>32573</v>
      </c>
      <c r="C902" s="50">
        <f>SUM(C903,C926,C936,C946,C951,C958,C963)</f>
        <v>26523</v>
      </c>
      <c r="D902" s="28"/>
    </row>
    <row r="903" s="17" customFormat="1" ht="22.15" customHeight="1" spans="1:4">
      <c r="A903" s="66" t="s">
        <v>718</v>
      </c>
      <c r="B903" s="50">
        <f>SUM(B904:B925)</f>
        <v>23251</v>
      </c>
      <c r="C903" s="50">
        <f>SUM(C904:C925)</f>
        <v>17201</v>
      </c>
      <c r="D903" s="28"/>
    </row>
    <row r="904" s="17" customFormat="1" ht="22.15" customHeight="1" spans="1:4">
      <c r="A904" s="66" t="s">
        <v>37</v>
      </c>
      <c r="B904" s="53">
        <v>1856</v>
      </c>
      <c r="C904" s="53">
        <v>1856</v>
      </c>
      <c r="D904" s="28"/>
    </row>
    <row r="905" s="17" customFormat="1" ht="22.15" customHeight="1" spans="1:4">
      <c r="A905" s="66" t="s">
        <v>38</v>
      </c>
      <c r="B905" s="53">
        <v>0</v>
      </c>
      <c r="C905" s="53">
        <v>0</v>
      </c>
      <c r="D905" s="28"/>
    </row>
    <row r="906" s="17" customFormat="1" ht="22.15" customHeight="1" spans="1:4">
      <c r="A906" s="66" t="s">
        <v>39</v>
      </c>
      <c r="B906" s="53">
        <v>0</v>
      </c>
      <c r="C906" s="53">
        <v>0</v>
      </c>
      <c r="D906" s="28"/>
    </row>
    <row r="907" s="17" customFormat="1" ht="22.15" customHeight="1" spans="1:4">
      <c r="A907" s="66" t="s">
        <v>719</v>
      </c>
      <c r="B907" s="53">
        <v>13462</v>
      </c>
      <c r="C907" s="53">
        <v>7462</v>
      </c>
      <c r="D907" s="28"/>
    </row>
    <row r="908" s="17" customFormat="1" ht="22.15" customHeight="1" spans="1:4">
      <c r="A908" s="66" t="s">
        <v>720</v>
      </c>
      <c r="B908" s="53">
        <v>6406</v>
      </c>
      <c r="C908" s="53">
        <v>6406</v>
      </c>
      <c r="D908" s="28"/>
    </row>
    <row r="909" s="17" customFormat="1" ht="22.15" customHeight="1" spans="1:4">
      <c r="A909" s="66" t="s">
        <v>721</v>
      </c>
      <c r="B909" s="53">
        <v>0</v>
      </c>
      <c r="C909" s="53">
        <v>0</v>
      </c>
      <c r="D909" s="28"/>
    </row>
    <row r="910" s="17" customFormat="1" ht="22.15" customHeight="1" spans="1:4">
      <c r="A910" s="66" t="s">
        <v>722</v>
      </c>
      <c r="B910" s="53">
        <v>0</v>
      </c>
      <c r="C910" s="53">
        <v>0</v>
      </c>
      <c r="D910" s="28"/>
    </row>
    <row r="911" s="17" customFormat="1" ht="22.15" customHeight="1" spans="1:4">
      <c r="A911" s="66" t="s">
        <v>723</v>
      </c>
      <c r="B911" s="53">
        <v>0</v>
      </c>
      <c r="C911" s="53">
        <v>0</v>
      </c>
      <c r="D911" s="56"/>
    </row>
    <row r="912" s="17" customFormat="1" ht="22.15" customHeight="1" spans="1:4">
      <c r="A912" s="66" t="s">
        <v>724</v>
      </c>
      <c r="B912" s="53">
        <v>1066</v>
      </c>
      <c r="C912" s="53">
        <v>1066</v>
      </c>
      <c r="D912" s="28"/>
    </row>
    <row r="913" s="17" customFormat="1" ht="22.15" customHeight="1" spans="1:4">
      <c r="A913" s="66" t="s">
        <v>725</v>
      </c>
      <c r="B913" s="53">
        <v>0</v>
      </c>
      <c r="C913" s="53">
        <v>0</v>
      </c>
      <c r="D913" s="28"/>
    </row>
    <row r="914" s="17" customFormat="1" ht="22.15" customHeight="1" spans="1:4">
      <c r="A914" s="66" t="s">
        <v>726</v>
      </c>
      <c r="B914" s="53">
        <v>0</v>
      </c>
      <c r="C914" s="53">
        <v>0</v>
      </c>
      <c r="D914" s="28"/>
    </row>
    <row r="915" s="17" customFormat="1" ht="22.15" customHeight="1" spans="1:4">
      <c r="A915" s="66" t="s">
        <v>727</v>
      </c>
      <c r="B915" s="53">
        <v>0</v>
      </c>
      <c r="C915" s="53">
        <v>0</v>
      </c>
      <c r="D915" s="28"/>
    </row>
    <row r="916" s="17" customFormat="1" ht="22.15" customHeight="1" spans="1:4">
      <c r="A916" s="66" t="s">
        <v>728</v>
      </c>
      <c r="B916" s="53">
        <v>0</v>
      </c>
      <c r="C916" s="53">
        <v>0</v>
      </c>
      <c r="D916" s="28"/>
    </row>
    <row r="917" s="17" customFormat="1" ht="22.15" customHeight="1" spans="1:4">
      <c r="A917" s="66" t="s">
        <v>729</v>
      </c>
      <c r="B917" s="53">
        <v>0</v>
      </c>
      <c r="C917" s="53">
        <v>0</v>
      </c>
      <c r="D917" s="28"/>
    </row>
    <row r="918" s="17" customFormat="1" ht="22.15" customHeight="1" spans="1:4">
      <c r="A918" s="66" t="s">
        <v>730</v>
      </c>
      <c r="B918" s="53">
        <v>0</v>
      </c>
      <c r="C918" s="53">
        <v>0</v>
      </c>
      <c r="D918" s="28"/>
    </row>
    <row r="919" s="17" customFormat="1" ht="22.15" customHeight="1" spans="1:4">
      <c r="A919" s="66" t="s">
        <v>731</v>
      </c>
      <c r="B919" s="53">
        <v>0</v>
      </c>
      <c r="C919" s="53">
        <v>0</v>
      </c>
      <c r="D919" s="28"/>
    </row>
    <row r="920" s="17" customFormat="1" ht="22.15" customHeight="1" spans="1:4">
      <c r="A920" s="66" t="s">
        <v>732</v>
      </c>
      <c r="B920" s="53">
        <v>0</v>
      </c>
      <c r="C920" s="53">
        <v>0</v>
      </c>
      <c r="D920" s="28"/>
    </row>
    <row r="921" s="17" customFormat="1" ht="22.15" customHeight="1" spans="1:4">
      <c r="A921" s="66" t="s">
        <v>733</v>
      </c>
      <c r="B921" s="53">
        <v>0</v>
      </c>
      <c r="C921" s="53">
        <v>0</v>
      </c>
      <c r="D921" s="28"/>
    </row>
    <row r="922" s="17" customFormat="1" ht="22.15" customHeight="1" spans="1:4">
      <c r="A922" s="66" t="s">
        <v>734</v>
      </c>
      <c r="B922" s="53">
        <v>0</v>
      </c>
      <c r="C922" s="53">
        <v>0</v>
      </c>
      <c r="D922" s="56"/>
    </row>
    <row r="923" s="17" customFormat="1" ht="22.15" customHeight="1" spans="1:4">
      <c r="A923" s="66" t="s">
        <v>735</v>
      </c>
      <c r="B923" s="53">
        <v>0</v>
      </c>
      <c r="C923" s="53">
        <v>0</v>
      </c>
      <c r="D923" s="28"/>
    </row>
    <row r="924" s="17" customFormat="1" ht="22.15" customHeight="1" spans="1:4">
      <c r="A924" s="66" t="s">
        <v>736</v>
      </c>
      <c r="B924" s="53">
        <v>316</v>
      </c>
      <c r="C924" s="53">
        <v>316</v>
      </c>
      <c r="D924" s="28"/>
    </row>
    <row r="925" s="17" customFormat="1" ht="22.15" customHeight="1" spans="1:4">
      <c r="A925" s="66" t="s">
        <v>737</v>
      </c>
      <c r="B925" s="53">
        <v>145</v>
      </c>
      <c r="C925" s="53">
        <v>95</v>
      </c>
      <c r="D925" s="28"/>
    </row>
    <row r="926" s="17" customFormat="1" ht="22.15" customHeight="1" spans="1:4">
      <c r="A926" s="66" t="s">
        <v>738</v>
      </c>
      <c r="B926" s="50">
        <f>SUM(B927:B935)</f>
        <v>0</v>
      </c>
      <c r="C926" s="50">
        <f>SUM(C927:C935)</f>
        <v>0</v>
      </c>
      <c r="D926" s="28"/>
    </row>
    <row r="927" s="17" customFormat="1" ht="22.15" customHeight="1" spans="1:4">
      <c r="A927" s="66" t="s">
        <v>37</v>
      </c>
      <c r="B927" s="53">
        <v>0</v>
      </c>
      <c r="C927" s="53">
        <v>0</v>
      </c>
      <c r="D927" s="28"/>
    </row>
    <row r="928" s="17" customFormat="1" ht="22.15" customHeight="1" spans="1:4">
      <c r="A928" s="66" t="s">
        <v>38</v>
      </c>
      <c r="B928" s="53">
        <v>0</v>
      </c>
      <c r="C928" s="53">
        <v>0</v>
      </c>
      <c r="D928" s="28"/>
    </row>
    <row r="929" s="17" customFormat="1" ht="22.15" customHeight="1" spans="1:4">
      <c r="A929" s="66" t="s">
        <v>39</v>
      </c>
      <c r="B929" s="53">
        <v>0</v>
      </c>
      <c r="C929" s="53">
        <v>0</v>
      </c>
      <c r="D929" s="28"/>
    </row>
    <row r="930" s="17" customFormat="1" ht="22.15" customHeight="1" spans="1:4">
      <c r="A930" s="66" t="s">
        <v>739</v>
      </c>
      <c r="B930" s="53">
        <v>0</v>
      </c>
      <c r="C930" s="53">
        <v>0</v>
      </c>
      <c r="D930" s="28"/>
    </row>
    <row r="931" s="17" customFormat="1" ht="22.15" customHeight="1" spans="1:4">
      <c r="A931" s="66" t="s">
        <v>740</v>
      </c>
      <c r="B931" s="53">
        <v>0</v>
      </c>
      <c r="C931" s="53">
        <v>0</v>
      </c>
      <c r="D931" s="28"/>
    </row>
    <row r="932" s="17" customFormat="1" ht="22.15" customHeight="1" spans="1:4">
      <c r="A932" s="66" t="s">
        <v>741</v>
      </c>
      <c r="B932" s="53">
        <v>0</v>
      </c>
      <c r="C932" s="53">
        <v>0</v>
      </c>
      <c r="D932" s="28"/>
    </row>
    <row r="933" s="17" customFormat="1" ht="22.15" customHeight="1" spans="1:4">
      <c r="A933" s="66" t="s">
        <v>742</v>
      </c>
      <c r="B933" s="53">
        <v>0</v>
      </c>
      <c r="C933" s="53">
        <v>0</v>
      </c>
      <c r="D933" s="56"/>
    </row>
    <row r="934" s="17" customFormat="1" ht="22.15" customHeight="1" spans="1:4">
      <c r="A934" s="66" t="s">
        <v>743</v>
      </c>
      <c r="B934" s="53">
        <v>0</v>
      </c>
      <c r="C934" s="53">
        <v>0</v>
      </c>
      <c r="D934" s="28"/>
    </row>
    <row r="935" s="17" customFormat="1" ht="22.15" customHeight="1" spans="1:4">
      <c r="A935" s="66" t="s">
        <v>744</v>
      </c>
      <c r="B935" s="53">
        <v>0</v>
      </c>
      <c r="C935" s="53">
        <v>0</v>
      </c>
      <c r="D935" s="28"/>
    </row>
    <row r="936" s="17" customFormat="1" ht="22.15" customHeight="1" spans="1:4">
      <c r="A936" s="66" t="s">
        <v>745</v>
      </c>
      <c r="B936" s="50">
        <f>SUM(B937:B945)</f>
        <v>0</v>
      </c>
      <c r="C936" s="50">
        <f>SUM(C937:C945)</f>
        <v>0</v>
      </c>
      <c r="D936" s="28"/>
    </row>
    <row r="937" s="17" customFormat="1" ht="22.15" customHeight="1" spans="1:4">
      <c r="A937" s="66" t="s">
        <v>37</v>
      </c>
      <c r="B937" s="53">
        <v>0</v>
      </c>
      <c r="C937" s="53">
        <v>0</v>
      </c>
      <c r="D937" s="28"/>
    </row>
    <row r="938" s="17" customFormat="1" ht="22.15" customHeight="1" spans="1:4">
      <c r="A938" s="66" t="s">
        <v>38</v>
      </c>
      <c r="B938" s="53">
        <v>0</v>
      </c>
      <c r="C938" s="53">
        <v>0</v>
      </c>
      <c r="D938" s="28"/>
    </row>
    <row r="939" s="17" customFormat="1" ht="22.15" customHeight="1" spans="1:4">
      <c r="A939" s="66" t="s">
        <v>39</v>
      </c>
      <c r="B939" s="53">
        <v>0</v>
      </c>
      <c r="C939" s="53">
        <v>0</v>
      </c>
      <c r="D939" s="56"/>
    </row>
    <row r="940" s="17" customFormat="1" ht="22.15" customHeight="1" spans="1:4">
      <c r="A940" s="66" t="s">
        <v>746</v>
      </c>
      <c r="B940" s="53">
        <v>0</v>
      </c>
      <c r="C940" s="53">
        <v>0</v>
      </c>
      <c r="D940" s="28"/>
    </row>
    <row r="941" s="17" customFormat="1" ht="22.15" customHeight="1" spans="1:4">
      <c r="A941" s="66" t="s">
        <v>747</v>
      </c>
      <c r="B941" s="53">
        <v>0</v>
      </c>
      <c r="C941" s="53">
        <v>0</v>
      </c>
      <c r="D941" s="28"/>
    </row>
    <row r="942" s="17" customFormat="1" ht="22.15" customHeight="1" spans="1:4">
      <c r="A942" s="66" t="s">
        <v>748</v>
      </c>
      <c r="B942" s="53">
        <v>0</v>
      </c>
      <c r="C942" s="53">
        <v>0</v>
      </c>
      <c r="D942" s="28"/>
    </row>
    <row r="943" s="17" customFormat="1" ht="22.15" customHeight="1" spans="1:4">
      <c r="A943" s="66" t="s">
        <v>749</v>
      </c>
      <c r="B943" s="53">
        <v>0</v>
      </c>
      <c r="C943" s="53">
        <v>0</v>
      </c>
      <c r="D943" s="28"/>
    </row>
    <row r="944" s="17" customFormat="1" ht="22.15" customHeight="1" spans="1:4">
      <c r="A944" s="66" t="s">
        <v>750</v>
      </c>
      <c r="B944" s="53">
        <v>0</v>
      </c>
      <c r="C944" s="53">
        <v>0</v>
      </c>
      <c r="D944" s="28"/>
    </row>
    <row r="945" s="17" customFormat="1" ht="22.15" customHeight="1" spans="1:4">
      <c r="A945" s="66" t="s">
        <v>751</v>
      </c>
      <c r="B945" s="53">
        <v>0</v>
      </c>
      <c r="C945" s="53">
        <v>0</v>
      </c>
      <c r="D945" s="28"/>
    </row>
    <row r="946" s="17" customFormat="1" ht="22.15" customHeight="1" spans="1:4">
      <c r="A946" s="66" t="s">
        <v>752</v>
      </c>
      <c r="B946" s="50">
        <f>SUM(B947:B950)</f>
        <v>2322</v>
      </c>
      <c r="C946" s="50">
        <f>SUM(C947:C950)</f>
        <v>0</v>
      </c>
      <c r="D946" s="56"/>
    </row>
    <row r="947" s="17" customFormat="1" ht="22.15" customHeight="1" spans="1:4">
      <c r="A947" s="66" t="s">
        <v>753</v>
      </c>
      <c r="B947" s="53">
        <v>88</v>
      </c>
      <c r="C947" s="53">
        <v>0</v>
      </c>
      <c r="D947" s="28"/>
    </row>
    <row r="948" s="17" customFormat="1" ht="22.15" customHeight="1" spans="1:4">
      <c r="A948" s="66" t="s">
        <v>754</v>
      </c>
      <c r="B948" s="53">
        <v>881</v>
      </c>
      <c r="C948" s="53">
        <v>0</v>
      </c>
      <c r="D948" s="28"/>
    </row>
    <row r="949" s="17" customFormat="1" ht="22.15" customHeight="1" spans="1:4">
      <c r="A949" s="66" t="s">
        <v>755</v>
      </c>
      <c r="B949" s="53">
        <v>390</v>
      </c>
      <c r="C949" s="53">
        <v>0</v>
      </c>
      <c r="D949" s="28"/>
    </row>
    <row r="950" s="17" customFormat="1" ht="22.15" customHeight="1" spans="1:4">
      <c r="A950" s="66" t="s">
        <v>756</v>
      </c>
      <c r="B950" s="53">
        <v>963</v>
      </c>
      <c r="C950" s="53">
        <v>0</v>
      </c>
      <c r="D950" s="28"/>
    </row>
    <row r="951" s="17" customFormat="1" ht="22.15" customHeight="1" spans="1:4">
      <c r="A951" s="66" t="s">
        <v>757</v>
      </c>
      <c r="B951" s="50">
        <f>SUM(B952:B957)</f>
        <v>0</v>
      </c>
      <c r="C951" s="50">
        <f>SUM(C952:C957)</f>
        <v>0</v>
      </c>
      <c r="D951" s="28"/>
    </row>
    <row r="952" s="17" customFormat="1" ht="22.15" customHeight="1" spans="1:4">
      <c r="A952" s="66" t="s">
        <v>37</v>
      </c>
      <c r="B952" s="53">
        <v>0</v>
      </c>
      <c r="C952" s="53">
        <v>0</v>
      </c>
      <c r="D952" s="28"/>
    </row>
    <row r="953" s="17" customFormat="1" ht="22.15" customHeight="1" spans="1:4">
      <c r="A953" s="66" t="s">
        <v>38</v>
      </c>
      <c r="B953" s="53">
        <v>0</v>
      </c>
      <c r="C953" s="53">
        <v>0</v>
      </c>
      <c r="D953" s="56"/>
    </row>
    <row r="954" s="17" customFormat="1" ht="22.15" customHeight="1" spans="1:4">
      <c r="A954" s="66" t="s">
        <v>39</v>
      </c>
      <c r="B954" s="53">
        <v>0</v>
      </c>
      <c r="C954" s="53">
        <v>0</v>
      </c>
      <c r="D954" s="28"/>
    </row>
    <row r="955" s="17" customFormat="1" ht="22.15" customHeight="1" spans="1:4">
      <c r="A955" s="66" t="s">
        <v>743</v>
      </c>
      <c r="B955" s="53">
        <v>0</v>
      </c>
      <c r="C955" s="53">
        <v>0</v>
      </c>
      <c r="D955" s="28"/>
    </row>
    <row r="956" s="17" customFormat="1" ht="22.15" customHeight="1" spans="1:4">
      <c r="A956" s="66" t="s">
        <v>758</v>
      </c>
      <c r="B956" s="53">
        <v>0</v>
      </c>
      <c r="C956" s="53">
        <v>0</v>
      </c>
      <c r="D956" s="28"/>
    </row>
    <row r="957" s="17" customFormat="1" ht="22.15" customHeight="1" spans="1:4">
      <c r="A957" s="66" t="s">
        <v>759</v>
      </c>
      <c r="B957" s="53">
        <v>0</v>
      </c>
      <c r="C957" s="53">
        <v>0</v>
      </c>
      <c r="D957" s="56"/>
    </row>
    <row r="958" s="17" customFormat="1" ht="22.15" customHeight="1" spans="1:4">
      <c r="A958" s="66" t="s">
        <v>760</v>
      </c>
      <c r="B958" s="50">
        <f>SUM(B959:B962)</f>
        <v>6380</v>
      </c>
      <c r="C958" s="50">
        <f>SUM(C959:C962)</f>
        <v>6380</v>
      </c>
      <c r="D958" s="28"/>
    </row>
    <row r="959" s="17" customFormat="1" ht="22.15" customHeight="1" spans="1:4">
      <c r="A959" s="66" t="s">
        <v>761</v>
      </c>
      <c r="B959" s="53">
        <v>2581</v>
      </c>
      <c r="C959" s="53">
        <v>2581</v>
      </c>
      <c r="D959" s="28"/>
    </row>
    <row r="960" s="17" customFormat="1" ht="22.15" customHeight="1" spans="1:4">
      <c r="A960" s="66" t="s">
        <v>762</v>
      </c>
      <c r="B960" s="53">
        <v>3799</v>
      </c>
      <c r="C960" s="53">
        <v>3799</v>
      </c>
      <c r="D960" s="56"/>
    </row>
    <row r="961" s="17" customFormat="1" ht="22.15" customHeight="1" spans="1:4">
      <c r="A961" s="66" t="s">
        <v>763</v>
      </c>
      <c r="B961" s="53">
        <v>0</v>
      </c>
      <c r="C961" s="53">
        <v>0</v>
      </c>
      <c r="D961" s="56"/>
    </row>
    <row r="962" s="17" customFormat="1" ht="22.15" customHeight="1" spans="1:4">
      <c r="A962" s="66" t="s">
        <v>764</v>
      </c>
      <c r="B962" s="53">
        <v>0</v>
      </c>
      <c r="C962" s="53">
        <v>0</v>
      </c>
      <c r="D962" s="28"/>
    </row>
    <row r="963" s="17" customFormat="1" ht="22.15" customHeight="1" spans="1:4">
      <c r="A963" s="66" t="s">
        <v>765</v>
      </c>
      <c r="B963" s="50">
        <f>SUM(B964:B965)</f>
        <v>620</v>
      </c>
      <c r="C963" s="50">
        <f>SUM(C964:C965)</f>
        <v>2942</v>
      </c>
      <c r="D963" s="28"/>
    </row>
    <row r="964" s="17" customFormat="1" ht="22.15" customHeight="1" spans="1:4">
      <c r="A964" s="66" t="s">
        <v>766</v>
      </c>
      <c r="B964" s="53">
        <v>0</v>
      </c>
      <c r="C964" s="53">
        <v>0</v>
      </c>
      <c r="D964" s="28"/>
    </row>
    <row r="965" s="17" customFormat="1" ht="22.15" customHeight="1" spans="1:4">
      <c r="A965" s="66" t="s">
        <v>767</v>
      </c>
      <c r="B965" s="53">
        <v>620</v>
      </c>
      <c r="C965" s="53">
        <v>2942</v>
      </c>
      <c r="D965" s="28"/>
    </row>
    <row r="966" s="17" customFormat="1" ht="22.15" customHeight="1" spans="1:4">
      <c r="A966" s="66" t="s">
        <v>768</v>
      </c>
      <c r="B966" s="50">
        <f>SUM(B967,B977,B993,B998,B1009,B1016,B1024)</f>
        <v>16469</v>
      </c>
      <c r="C966" s="50">
        <f>SUM(C967,C977,C993,C998,C1009,C1016,C1024)</f>
        <v>9623</v>
      </c>
      <c r="D966" s="28"/>
    </row>
    <row r="967" s="17" customFormat="1" ht="22.15" customHeight="1" spans="1:4">
      <c r="A967" s="66" t="s">
        <v>769</v>
      </c>
      <c r="B967" s="50">
        <f>SUM(B968:B976)</f>
        <v>0</v>
      </c>
      <c r="C967" s="50">
        <f>SUM(C968:C976)</f>
        <v>0</v>
      </c>
      <c r="D967" s="28"/>
    </row>
    <row r="968" s="17" customFormat="1" ht="22.15" customHeight="1" spans="1:4">
      <c r="A968" s="66" t="s">
        <v>37</v>
      </c>
      <c r="B968" s="53">
        <v>0</v>
      </c>
      <c r="C968" s="53">
        <v>0</v>
      </c>
      <c r="D968" s="28"/>
    </row>
    <row r="969" s="17" customFormat="1" ht="22.15" customHeight="1" spans="1:4">
      <c r="A969" s="66" t="s">
        <v>38</v>
      </c>
      <c r="B969" s="53">
        <v>0</v>
      </c>
      <c r="C969" s="53">
        <v>0</v>
      </c>
      <c r="D969" s="28"/>
    </row>
    <row r="970" s="17" customFormat="1" ht="22.15" customHeight="1" spans="1:4">
      <c r="A970" s="66" t="s">
        <v>39</v>
      </c>
      <c r="B970" s="53">
        <v>0</v>
      </c>
      <c r="C970" s="53">
        <v>0</v>
      </c>
      <c r="D970" s="28"/>
    </row>
    <row r="971" s="17" customFormat="1" ht="22.15" customHeight="1" spans="1:4">
      <c r="A971" s="66" t="s">
        <v>770</v>
      </c>
      <c r="B971" s="53">
        <v>0</v>
      </c>
      <c r="C971" s="53">
        <v>0</v>
      </c>
      <c r="D971" s="28"/>
    </row>
    <row r="972" s="17" customFormat="1" ht="22.15" customHeight="1" spans="1:4">
      <c r="A972" s="66" t="s">
        <v>771</v>
      </c>
      <c r="B972" s="53">
        <v>0</v>
      </c>
      <c r="C972" s="53">
        <v>0</v>
      </c>
      <c r="D972" s="28"/>
    </row>
    <row r="973" s="17" customFormat="1" ht="22.15" customHeight="1" spans="1:4">
      <c r="A973" s="66" t="s">
        <v>772</v>
      </c>
      <c r="B973" s="53">
        <v>0</v>
      </c>
      <c r="C973" s="53">
        <v>0</v>
      </c>
      <c r="D973" s="28"/>
    </row>
    <row r="974" s="17" customFormat="1" ht="22.15" customHeight="1" spans="1:4">
      <c r="A974" s="66" t="s">
        <v>773</v>
      </c>
      <c r="B974" s="53">
        <v>0</v>
      </c>
      <c r="C974" s="53">
        <v>0</v>
      </c>
      <c r="D974" s="28"/>
    </row>
    <row r="975" s="17" customFormat="1" ht="22.15" customHeight="1" spans="1:4">
      <c r="A975" s="66" t="s">
        <v>774</v>
      </c>
      <c r="B975" s="53">
        <v>0</v>
      </c>
      <c r="C975" s="53">
        <v>0</v>
      </c>
      <c r="D975" s="28"/>
    </row>
    <row r="976" s="17" customFormat="1" ht="22.15" customHeight="1" spans="1:4">
      <c r="A976" s="66" t="s">
        <v>775</v>
      </c>
      <c r="B976" s="53">
        <v>0</v>
      </c>
      <c r="C976" s="53">
        <v>0</v>
      </c>
      <c r="D976" s="28"/>
    </row>
    <row r="977" s="17" customFormat="1" ht="22.15" customHeight="1" spans="1:4">
      <c r="A977" s="66" t="s">
        <v>776</v>
      </c>
      <c r="B977" s="50">
        <f>SUM(B978:B992)</f>
        <v>0</v>
      </c>
      <c r="C977" s="50">
        <f>SUM(C978:C992)</f>
        <v>0</v>
      </c>
      <c r="D977" s="28"/>
    </row>
    <row r="978" s="17" customFormat="1" ht="22.15" customHeight="1" spans="1:4">
      <c r="A978" s="66" t="s">
        <v>37</v>
      </c>
      <c r="B978" s="53">
        <v>0</v>
      </c>
      <c r="C978" s="53">
        <v>0</v>
      </c>
      <c r="D978" s="28"/>
    </row>
    <row r="979" s="17" customFormat="1" ht="22.15" customHeight="1" spans="1:4">
      <c r="A979" s="66" t="s">
        <v>38</v>
      </c>
      <c r="B979" s="53">
        <v>0</v>
      </c>
      <c r="C979" s="53">
        <v>0</v>
      </c>
      <c r="D979" s="51"/>
    </row>
    <row r="980" s="17" customFormat="1" ht="22.15" customHeight="1" spans="1:4">
      <c r="A980" s="66" t="s">
        <v>39</v>
      </c>
      <c r="B980" s="53">
        <v>0</v>
      </c>
      <c r="C980" s="53">
        <v>0</v>
      </c>
      <c r="D980" s="28"/>
    </row>
    <row r="981" s="17" customFormat="1" ht="22.15" customHeight="1" spans="1:4">
      <c r="A981" s="66" t="s">
        <v>777</v>
      </c>
      <c r="B981" s="53">
        <v>0</v>
      </c>
      <c r="C981" s="53">
        <v>0</v>
      </c>
      <c r="D981" s="28"/>
    </row>
    <row r="982" s="17" customFormat="1" ht="22.15" customHeight="1" spans="1:4">
      <c r="A982" s="66" t="s">
        <v>778</v>
      </c>
      <c r="B982" s="53">
        <v>0</v>
      </c>
      <c r="C982" s="53">
        <v>0</v>
      </c>
      <c r="D982" s="28"/>
    </row>
    <row r="983" s="17" customFormat="1" ht="22.15" customHeight="1" spans="1:4">
      <c r="A983" s="66" t="s">
        <v>779</v>
      </c>
      <c r="B983" s="53">
        <v>0</v>
      </c>
      <c r="C983" s="53">
        <v>0</v>
      </c>
      <c r="D983" s="28"/>
    </row>
    <row r="984" s="17" customFormat="1" ht="22.15" customHeight="1" spans="1:4">
      <c r="A984" s="66" t="s">
        <v>780</v>
      </c>
      <c r="B984" s="53">
        <v>0</v>
      </c>
      <c r="C984" s="53">
        <v>0</v>
      </c>
      <c r="D984" s="56"/>
    </row>
    <row r="985" s="17" customFormat="1" ht="22.15" customHeight="1" spans="1:4">
      <c r="A985" s="66" t="s">
        <v>781</v>
      </c>
      <c r="B985" s="53">
        <v>0</v>
      </c>
      <c r="C985" s="53">
        <v>0</v>
      </c>
      <c r="D985" s="28"/>
    </row>
    <row r="986" s="17" customFormat="1" ht="22.15" customHeight="1" spans="1:4">
      <c r="A986" s="66" t="s">
        <v>782</v>
      </c>
      <c r="B986" s="53">
        <v>0</v>
      </c>
      <c r="C986" s="53">
        <v>0</v>
      </c>
      <c r="D986" s="28"/>
    </row>
    <row r="987" s="17" customFormat="1" ht="22.15" customHeight="1" spans="1:4">
      <c r="A987" s="66" t="s">
        <v>783</v>
      </c>
      <c r="B987" s="53">
        <v>0</v>
      </c>
      <c r="C987" s="53">
        <v>0</v>
      </c>
      <c r="D987" s="28"/>
    </row>
    <row r="988" s="17" customFormat="1" ht="22.15" customHeight="1" spans="1:4">
      <c r="A988" s="66" t="s">
        <v>784</v>
      </c>
      <c r="B988" s="53">
        <v>0</v>
      </c>
      <c r="C988" s="53">
        <v>0</v>
      </c>
      <c r="D988" s="28"/>
    </row>
    <row r="989" s="17" customFormat="1" ht="22.15" customHeight="1" spans="1:4">
      <c r="A989" s="66" t="s">
        <v>785</v>
      </c>
      <c r="B989" s="53">
        <v>0</v>
      </c>
      <c r="C989" s="53">
        <v>0</v>
      </c>
      <c r="D989" s="28"/>
    </row>
    <row r="990" s="17" customFormat="1" ht="22.15" customHeight="1" spans="1:4">
      <c r="A990" s="66" t="s">
        <v>786</v>
      </c>
      <c r="B990" s="53">
        <v>0</v>
      </c>
      <c r="C990" s="53">
        <v>0</v>
      </c>
      <c r="D990" s="28"/>
    </row>
    <row r="991" s="17" customFormat="1" ht="22.15" customHeight="1" spans="1:4">
      <c r="A991" s="66" t="s">
        <v>787</v>
      </c>
      <c r="B991" s="53">
        <v>0</v>
      </c>
      <c r="C991" s="53">
        <v>0</v>
      </c>
      <c r="D991" s="28"/>
    </row>
    <row r="992" s="17" customFormat="1" ht="22.15" customHeight="1" spans="1:4">
      <c r="A992" s="66" t="s">
        <v>788</v>
      </c>
      <c r="B992" s="53">
        <v>0</v>
      </c>
      <c r="C992" s="53">
        <v>0</v>
      </c>
      <c r="D992" s="28"/>
    </row>
    <row r="993" s="17" customFormat="1" ht="22.15" customHeight="1" spans="1:4">
      <c r="A993" s="66" t="s">
        <v>789</v>
      </c>
      <c r="B993" s="50">
        <f>SUM(B994:B997)</f>
        <v>0</v>
      </c>
      <c r="C993" s="50">
        <f>SUM(C994:C997)</f>
        <v>0</v>
      </c>
      <c r="D993" s="28"/>
    </row>
    <row r="994" s="17" customFormat="1" ht="22.15" customHeight="1" spans="1:4">
      <c r="A994" s="66" t="s">
        <v>37</v>
      </c>
      <c r="B994" s="53">
        <v>0</v>
      </c>
      <c r="C994" s="53">
        <v>0</v>
      </c>
      <c r="D994" s="56"/>
    </row>
    <row r="995" s="17" customFormat="1" ht="22.15" customHeight="1" spans="1:4">
      <c r="A995" s="66" t="s">
        <v>38</v>
      </c>
      <c r="B995" s="53">
        <v>0</v>
      </c>
      <c r="C995" s="53">
        <v>0</v>
      </c>
      <c r="D995" s="28"/>
    </row>
    <row r="996" s="17" customFormat="1" ht="22.15" customHeight="1" spans="1:4">
      <c r="A996" s="66" t="s">
        <v>39</v>
      </c>
      <c r="B996" s="53">
        <v>0</v>
      </c>
      <c r="C996" s="53">
        <v>0</v>
      </c>
      <c r="D996" s="28"/>
    </row>
    <row r="997" s="17" customFormat="1" ht="22.15" customHeight="1" spans="1:4">
      <c r="A997" s="66" t="s">
        <v>790</v>
      </c>
      <c r="B997" s="53">
        <v>0</v>
      </c>
      <c r="C997" s="53">
        <v>0</v>
      </c>
      <c r="D997" s="28"/>
    </row>
    <row r="998" s="17" customFormat="1" ht="22.15" customHeight="1" spans="1:4">
      <c r="A998" s="66" t="s">
        <v>791</v>
      </c>
      <c r="B998" s="50">
        <f>SUM(B999:B1008)</f>
        <v>0</v>
      </c>
      <c r="C998" s="50">
        <f>SUM(C999:C1008)</f>
        <v>0</v>
      </c>
      <c r="D998" s="28"/>
    </row>
    <row r="999" s="17" customFormat="1" ht="22.15" customHeight="1" spans="1:4">
      <c r="A999" s="66" t="s">
        <v>37</v>
      </c>
      <c r="B999" s="53">
        <v>0</v>
      </c>
      <c r="C999" s="53">
        <v>0</v>
      </c>
      <c r="D999" s="28"/>
    </row>
    <row r="1000" s="17" customFormat="1" ht="22.15" customHeight="1" spans="1:4">
      <c r="A1000" s="66" t="s">
        <v>38</v>
      </c>
      <c r="B1000" s="53">
        <v>0</v>
      </c>
      <c r="C1000" s="53">
        <v>0</v>
      </c>
      <c r="D1000" s="28"/>
    </row>
    <row r="1001" s="17" customFormat="1" ht="22.15" customHeight="1" spans="1:4">
      <c r="A1001" s="66" t="s">
        <v>39</v>
      </c>
      <c r="B1001" s="53">
        <v>0</v>
      </c>
      <c r="C1001" s="53">
        <v>0</v>
      </c>
      <c r="D1001" s="28"/>
    </row>
    <row r="1002" s="17" customFormat="1" ht="22.15" customHeight="1" spans="1:4">
      <c r="A1002" s="66" t="s">
        <v>792</v>
      </c>
      <c r="B1002" s="53">
        <v>0</v>
      </c>
      <c r="C1002" s="53">
        <v>0</v>
      </c>
      <c r="D1002" s="28"/>
    </row>
    <row r="1003" s="17" customFormat="1" ht="22.15" customHeight="1" spans="1:4">
      <c r="A1003" s="66" t="s">
        <v>793</v>
      </c>
      <c r="B1003" s="53">
        <v>0</v>
      </c>
      <c r="C1003" s="53">
        <v>0</v>
      </c>
      <c r="D1003" s="28"/>
    </row>
    <row r="1004" s="17" customFormat="1" ht="22.15" customHeight="1" spans="1:4">
      <c r="A1004" s="66" t="s">
        <v>794</v>
      </c>
      <c r="B1004" s="53">
        <v>0</v>
      </c>
      <c r="C1004" s="53">
        <v>0</v>
      </c>
      <c r="D1004" s="56"/>
    </row>
    <row r="1005" s="17" customFormat="1" ht="22.15" customHeight="1" spans="1:4">
      <c r="A1005" s="66" t="s">
        <v>795</v>
      </c>
      <c r="B1005" s="53">
        <v>0</v>
      </c>
      <c r="C1005" s="53">
        <v>0</v>
      </c>
      <c r="D1005" s="28"/>
    </row>
    <row r="1006" s="17" customFormat="1" ht="22.15" customHeight="1" spans="1:4">
      <c r="A1006" s="66" t="s">
        <v>796</v>
      </c>
      <c r="B1006" s="53">
        <v>0</v>
      </c>
      <c r="C1006" s="53">
        <v>0</v>
      </c>
      <c r="D1006" s="28"/>
    </row>
    <row r="1007" s="17" customFormat="1" ht="22.15" customHeight="1" spans="1:4">
      <c r="A1007" s="66" t="s">
        <v>46</v>
      </c>
      <c r="B1007" s="53">
        <v>0</v>
      </c>
      <c r="C1007" s="53">
        <v>0</v>
      </c>
      <c r="D1007" s="28"/>
    </row>
    <row r="1008" s="17" customFormat="1" ht="22.15" customHeight="1" spans="1:4">
      <c r="A1008" s="66" t="s">
        <v>797</v>
      </c>
      <c r="B1008" s="53">
        <v>0</v>
      </c>
      <c r="C1008" s="53">
        <v>0</v>
      </c>
      <c r="D1008" s="28"/>
    </row>
    <row r="1009" s="17" customFormat="1" ht="22.15" customHeight="1" spans="1:4">
      <c r="A1009" s="66" t="s">
        <v>798</v>
      </c>
      <c r="B1009" s="50">
        <f>SUM(B1010:B1015)</f>
        <v>0</v>
      </c>
      <c r="C1009" s="50">
        <f>SUM(C1010:C1015)</f>
        <v>0</v>
      </c>
      <c r="D1009" s="56"/>
    </row>
    <row r="1010" s="17" customFormat="1" ht="22.15" customHeight="1" spans="1:4">
      <c r="A1010" s="66" t="s">
        <v>37</v>
      </c>
      <c r="B1010" s="53">
        <v>0</v>
      </c>
      <c r="C1010" s="53">
        <v>0</v>
      </c>
      <c r="D1010" s="28"/>
    </row>
    <row r="1011" s="17" customFormat="1" ht="22.15" customHeight="1" spans="1:4">
      <c r="A1011" s="66" t="s">
        <v>38</v>
      </c>
      <c r="B1011" s="53">
        <v>0</v>
      </c>
      <c r="C1011" s="53">
        <v>0</v>
      </c>
      <c r="D1011" s="28"/>
    </row>
    <row r="1012" s="17" customFormat="1" ht="22.15" customHeight="1" spans="1:4">
      <c r="A1012" s="66" t="s">
        <v>39</v>
      </c>
      <c r="B1012" s="53">
        <v>0</v>
      </c>
      <c r="C1012" s="53">
        <v>0</v>
      </c>
      <c r="D1012" s="28"/>
    </row>
    <row r="1013" s="17" customFormat="1" ht="22.15" customHeight="1" spans="1:4">
      <c r="A1013" s="66" t="s">
        <v>799</v>
      </c>
      <c r="B1013" s="53">
        <v>0</v>
      </c>
      <c r="C1013" s="53">
        <v>0</v>
      </c>
      <c r="D1013" s="28"/>
    </row>
    <row r="1014" s="17" customFormat="1" ht="22.15" customHeight="1" spans="1:4">
      <c r="A1014" s="66" t="s">
        <v>800</v>
      </c>
      <c r="B1014" s="53">
        <v>0</v>
      </c>
      <c r="C1014" s="53">
        <v>0</v>
      </c>
      <c r="D1014" s="28"/>
    </row>
    <row r="1015" s="17" customFormat="1" ht="22.15" customHeight="1" spans="1:4">
      <c r="A1015" s="66" t="s">
        <v>801</v>
      </c>
      <c r="B1015" s="53">
        <v>0</v>
      </c>
      <c r="C1015" s="53">
        <v>0</v>
      </c>
      <c r="D1015" s="28"/>
    </row>
    <row r="1016" s="17" customFormat="1" ht="22.15" customHeight="1" spans="1:4">
      <c r="A1016" s="66" t="s">
        <v>802</v>
      </c>
      <c r="B1016" s="50">
        <f>SUM(B1017:B1023)</f>
        <v>16197</v>
      </c>
      <c r="C1016" s="50">
        <f>SUM(C1017:C1023)</f>
        <v>9351</v>
      </c>
      <c r="D1016" s="56"/>
    </row>
    <row r="1017" s="17" customFormat="1" ht="22.15" customHeight="1" spans="1:4">
      <c r="A1017" s="66" t="s">
        <v>37</v>
      </c>
      <c r="B1017" s="53">
        <v>828</v>
      </c>
      <c r="C1017" s="53">
        <v>829</v>
      </c>
      <c r="D1017" s="28"/>
    </row>
    <row r="1018" s="17" customFormat="1" ht="22.15" customHeight="1" spans="1:4">
      <c r="A1018" s="66" t="s">
        <v>38</v>
      </c>
      <c r="B1018" s="53">
        <v>281</v>
      </c>
      <c r="C1018" s="53">
        <v>280</v>
      </c>
      <c r="D1018" s="28"/>
    </row>
    <row r="1019" s="17" customFormat="1" ht="22.15" customHeight="1" spans="1:4">
      <c r="A1019" s="66" t="s">
        <v>39</v>
      </c>
      <c r="B1019" s="53">
        <v>0</v>
      </c>
      <c r="C1019" s="53">
        <v>0</v>
      </c>
      <c r="D1019" s="28"/>
    </row>
    <row r="1020" s="17" customFormat="1" ht="22.15" customHeight="1" spans="1:4">
      <c r="A1020" s="66" t="s">
        <v>803</v>
      </c>
      <c r="B1020" s="53">
        <v>0</v>
      </c>
      <c r="C1020" s="53">
        <v>0</v>
      </c>
      <c r="D1020" s="28"/>
    </row>
    <row r="1021" s="17" customFormat="1" ht="22.15" customHeight="1" spans="1:4">
      <c r="A1021" s="66" t="s">
        <v>804</v>
      </c>
      <c r="B1021" s="53">
        <v>196</v>
      </c>
      <c r="C1021" s="53">
        <v>196</v>
      </c>
      <c r="D1021" s="56"/>
    </row>
    <row r="1022" s="17" customFormat="1" ht="22.15" customHeight="1" spans="1:4">
      <c r="A1022" s="66" t="s">
        <v>805</v>
      </c>
      <c r="B1022" s="53">
        <v>0</v>
      </c>
      <c r="C1022" s="53">
        <v>0</v>
      </c>
      <c r="D1022" s="28"/>
    </row>
    <row r="1023" s="17" customFormat="1" ht="22.15" customHeight="1" spans="1:4">
      <c r="A1023" s="66" t="s">
        <v>806</v>
      </c>
      <c r="B1023" s="53">
        <v>14892</v>
      </c>
      <c r="C1023" s="53">
        <v>8046</v>
      </c>
      <c r="D1023" s="28"/>
    </row>
    <row r="1024" s="17" customFormat="1" ht="22.15" customHeight="1" spans="1:4">
      <c r="A1024" s="66" t="s">
        <v>807</v>
      </c>
      <c r="B1024" s="50">
        <f>SUM(B1025:B1029)</f>
        <v>272</v>
      </c>
      <c r="C1024" s="50">
        <f>SUM(C1025:C1029)</f>
        <v>272</v>
      </c>
      <c r="D1024" s="56"/>
    </row>
    <row r="1025" s="17" customFormat="1" ht="22.15" customHeight="1" spans="1:4">
      <c r="A1025" s="66" t="s">
        <v>808</v>
      </c>
      <c r="B1025" s="53">
        <v>0</v>
      </c>
      <c r="C1025" s="53">
        <v>0</v>
      </c>
      <c r="D1025" s="56"/>
    </row>
    <row r="1026" s="17" customFormat="1" ht="22.15" customHeight="1" spans="1:4">
      <c r="A1026" s="66" t="s">
        <v>809</v>
      </c>
      <c r="B1026" s="53">
        <v>265</v>
      </c>
      <c r="C1026" s="53">
        <v>265</v>
      </c>
      <c r="D1026" s="28"/>
    </row>
    <row r="1027" s="17" customFormat="1" ht="22.15" customHeight="1" spans="1:4">
      <c r="A1027" s="66" t="s">
        <v>810</v>
      </c>
      <c r="B1027" s="53">
        <v>0</v>
      </c>
      <c r="C1027" s="53">
        <v>0</v>
      </c>
      <c r="D1027" s="28"/>
    </row>
    <row r="1028" s="17" customFormat="1" ht="22.15" customHeight="1" spans="1:4">
      <c r="A1028" s="66" t="s">
        <v>811</v>
      </c>
      <c r="B1028" s="53">
        <v>0</v>
      </c>
      <c r="C1028" s="53">
        <v>0</v>
      </c>
      <c r="D1028" s="28"/>
    </row>
    <row r="1029" s="17" customFormat="1" ht="22.15" customHeight="1" spans="1:4">
      <c r="A1029" s="66" t="s">
        <v>812</v>
      </c>
      <c r="B1029" s="53">
        <v>7</v>
      </c>
      <c r="C1029" s="53">
        <v>7</v>
      </c>
      <c r="D1029" s="28"/>
    </row>
    <row r="1030" s="17" customFormat="1" ht="22.15" customHeight="1" spans="1:4">
      <c r="A1030" s="66" t="s">
        <v>813</v>
      </c>
      <c r="B1030" s="50">
        <f>SUM(B1031,B1041,B1047)</f>
        <v>1085</v>
      </c>
      <c r="C1030" s="50">
        <f>SUM(C1031,C1041,C1047)</f>
        <v>734</v>
      </c>
      <c r="D1030" s="28"/>
    </row>
    <row r="1031" s="17" customFormat="1" ht="22.15" customHeight="1" spans="1:4">
      <c r="A1031" s="66" t="s">
        <v>814</v>
      </c>
      <c r="B1031" s="50">
        <f>SUM(B1032:B1040)</f>
        <v>1040</v>
      </c>
      <c r="C1031" s="50">
        <f>SUM(C1032:C1040)</f>
        <v>689</v>
      </c>
      <c r="D1031" s="28"/>
    </row>
    <row r="1032" s="17" customFormat="1" ht="22.15" customHeight="1" spans="1:4">
      <c r="A1032" s="66" t="s">
        <v>37</v>
      </c>
      <c r="B1032" s="53">
        <v>155</v>
      </c>
      <c r="C1032" s="53">
        <v>155</v>
      </c>
      <c r="D1032" s="28"/>
    </row>
    <row r="1033" s="17" customFormat="1" ht="22.15" customHeight="1" spans="1:4">
      <c r="A1033" s="66" t="s">
        <v>38</v>
      </c>
      <c r="B1033" s="53">
        <v>0</v>
      </c>
      <c r="C1033" s="53">
        <v>0</v>
      </c>
      <c r="D1033" s="28"/>
    </row>
    <row r="1034" s="17" customFormat="1" ht="22.15" customHeight="1" spans="1:4">
      <c r="A1034" s="66" t="s">
        <v>39</v>
      </c>
      <c r="B1034" s="53">
        <v>0</v>
      </c>
      <c r="C1034" s="53">
        <v>0</v>
      </c>
      <c r="D1034" s="28"/>
    </row>
    <row r="1035" s="17" customFormat="1" ht="22.15" customHeight="1" spans="1:4">
      <c r="A1035" s="66" t="s">
        <v>815</v>
      </c>
      <c r="B1035" s="53">
        <v>0</v>
      </c>
      <c r="C1035" s="53">
        <v>0</v>
      </c>
      <c r="D1035" s="56"/>
    </row>
    <row r="1036" s="17" customFormat="1" ht="22.15" customHeight="1" spans="1:4">
      <c r="A1036" s="66" t="s">
        <v>816</v>
      </c>
      <c r="B1036" s="53">
        <v>0</v>
      </c>
      <c r="C1036" s="53">
        <v>0</v>
      </c>
      <c r="D1036" s="28"/>
    </row>
    <row r="1037" s="17" customFormat="1" ht="22.15" customHeight="1" spans="1:4">
      <c r="A1037" s="66" t="s">
        <v>817</v>
      </c>
      <c r="B1037" s="53">
        <v>0</v>
      </c>
      <c r="C1037" s="53">
        <v>0</v>
      </c>
      <c r="D1037" s="28"/>
    </row>
    <row r="1038" s="17" customFormat="1" ht="22.15" customHeight="1" spans="1:4">
      <c r="A1038" s="66" t="s">
        <v>818</v>
      </c>
      <c r="B1038" s="53">
        <v>0</v>
      </c>
      <c r="C1038" s="53">
        <v>0</v>
      </c>
      <c r="D1038" s="28"/>
    </row>
    <row r="1039" s="17" customFormat="1" ht="22.15" customHeight="1" spans="1:4">
      <c r="A1039" s="66" t="s">
        <v>46</v>
      </c>
      <c r="B1039" s="53">
        <v>0</v>
      </c>
      <c r="C1039" s="53">
        <v>0</v>
      </c>
      <c r="D1039" s="28"/>
    </row>
    <row r="1040" s="17" customFormat="1" ht="22.15" customHeight="1" spans="1:4">
      <c r="A1040" s="66" t="s">
        <v>819</v>
      </c>
      <c r="B1040" s="53">
        <v>885</v>
      </c>
      <c r="C1040" s="53">
        <v>534</v>
      </c>
      <c r="D1040" s="28"/>
    </row>
    <row r="1041" s="17" customFormat="1" ht="22.15" customHeight="1" spans="1:4">
      <c r="A1041" s="66" t="s">
        <v>820</v>
      </c>
      <c r="B1041" s="50">
        <f>SUM(B1042:B1046)</f>
        <v>45</v>
      </c>
      <c r="C1041" s="50">
        <f>SUM(C1042:C1046)</f>
        <v>45</v>
      </c>
      <c r="D1041" s="28"/>
    </row>
    <row r="1042" s="17" customFormat="1" ht="22.15" customHeight="1" spans="1:4">
      <c r="A1042" s="66" t="s">
        <v>37</v>
      </c>
      <c r="B1042" s="53">
        <v>0</v>
      </c>
      <c r="C1042" s="53">
        <v>0</v>
      </c>
      <c r="D1042" s="28"/>
    </row>
    <row r="1043" s="17" customFormat="1" ht="22.15" customHeight="1" spans="1:4">
      <c r="A1043" s="66" t="s">
        <v>38</v>
      </c>
      <c r="B1043" s="53">
        <v>0</v>
      </c>
      <c r="C1043" s="53">
        <v>0</v>
      </c>
      <c r="D1043" s="51"/>
    </row>
    <row r="1044" s="17" customFormat="1" ht="22.15" customHeight="1" spans="1:4">
      <c r="A1044" s="66" t="s">
        <v>39</v>
      </c>
      <c r="B1044" s="53">
        <v>0</v>
      </c>
      <c r="C1044" s="53">
        <v>0</v>
      </c>
      <c r="D1044" s="28"/>
    </row>
    <row r="1045" s="17" customFormat="1" ht="22.15" customHeight="1" spans="1:4">
      <c r="A1045" s="66" t="s">
        <v>821</v>
      </c>
      <c r="B1045" s="53">
        <v>0</v>
      </c>
      <c r="C1045" s="53">
        <v>0</v>
      </c>
      <c r="D1045" s="28"/>
    </row>
    <row r="1046" s="17" customFormat="1" ht="22.15" customHeight="1" spans="1:4">
      <c r="A1046" s="66" t="s">
        <v>822</v>
      </c>
      <c r="B1046" s="53">
        <v>45</v>
      </c>
      <c r="C1046" s="53">
        <v>45</v>
      </c>
      <c r="D1046" s="28"/>
    </row>
    <row r="1047" s="17" customFormat="1" ht="22.15" customHeight="1" spans="1:4">
      <c r="A1047" s="66" t="s">
        <v>823</v>
      </c>
      <c r="B1047" s="50">
        <f>SUM(B1048:B1049)</f>
        <v>0</v>
      </c>
      <c r="C1047" s="50">
        <f>SUM(C1048:C1049)</f>
        <v>0</v>
      </c>
      <c r="D1047" s="28"/>
    </row>
    <row r="1048" s="17" customFormat="1" ht="22.15" customHeight="1" spans="1:4">
      <c r="A1048" s="66" t="s">
        <v>824</v>
      </c>
      <c r="B1048" s="53">
        <v>0</v>
      </c>
      <c r="C1048" s="53">
        <v>0</v>
      </c>
      <c r="D1048" s="28"/>
    </row>
    <row r="1049" s="17" customFormat="1" ht="22.15" customHeight="1" spans="1:4">
      <c r="A1049" s="66" t="s">
        <v>825</v>
      </c>
      <c r="B1049" s="53">
        <v>0</v>
      </c>
      <c r="C1049" s="53">
        <v>0</v>
      </c>
      <c r="D1049" s="28"/>
    </row>
    <row r="1050" s="17" customFormat="1" ht="22.15" customHeight="1" spans="1:4">
      <c r="A1050" s="66" t="s">
        <v>826</v>
      </c>
      <c r="B1050" s="50">
        <f>SUM(B1051,B1058,B1068,B1074,B1077)</f>
        <v>56</v>
      </c>
      <c r="C1050" s="50">
        <f>SUM(C1051,C1058,C1068,C1074,C1077)</f>
        <v>56</v>
      </c>
      <c r="D1050" s="28"/>
    </row>
    <row r="1051" s="17" customFormat="1" ht="22.15" customHeight="1" spans="1:4">
      <c r="A1051" s="66" t="s">
        <v>827</v>
      </c>
      <c r="B1051" s="50">
        <f>SUM(B1052:B1057)</f>
        <v>56</v>
      </c>
      <c r="C1051" s="50">
        <f>SUM(C1052:C1057)</f>
        <v>56</v>
      </c>
      <c r="D1051" s="56"/>
    </row>
    <row r="1052" s="17" customFormat="1" ht="22.15" customHeight="1" spans="1:4">
      <c r="A1052" s="66" t="s">
        <v>37</v>
      </c>
      <c r="B1052" s="53">
        <v>0</v>
      </c>
      <c r="C1052" s="53">
        <v>0</v>
      </c>
      <c r="D1052" s="28"/>
    </row>
    <row r="1053" s="17" customFormat="1" ht="22.15" customHeight="1" spans="1:4">
      <c r="A1053" s="66" t="s">
        <v>38</v>
      </c>
      <c r="B1053" s="53">
        <v>56</v>
      </c>
      <c r="C1053" s="53">
        <v>56</v>
      </c>
      <c r="D1053" s="28"/>
    </row>
    <row r="1054" s="17" customFormat="1" ht="22.15" customHeight="1" spans="1:4">
      <c r="A1054" s="66" t="s">
        <v>39</v>
      </c>
      <c r="B1054" s="53">
        <v>0</v>
      </c>
      <c r="C1054" s="53">
        <v>0</v>
      </c>
      <c r="D1054" s="28"/>
    </row>
    <row r="1055" s="17" customFormat="1" ht="22.15" customHeight="1" spans="1:4">
      <c r="A1055" s="66" t="s">
        <v>828</v>
      </c>
      <c r="B1055" s="53">
        <v>0</v>
      </c>
      <c r="C1055" s="53">
        <v>0</v>
      </c>
      <c r="D1055" s="28"/>
    </row>
    <row r="1056" s="17" customFormat="1" ht="22.15" customHeight="1" spans="1:4">
      <c r="A1056" s="66" t="s">
        <v>46</v>
      </c>
      <c r="B1056" s="53">
        <v>0</v>
      </c>
      <c r="C1056" s="53">
        <v>0</v>
      </c>
      <c r="D1056" s="56"/>
    </row>
    <row r="1057" s="17" customFormat="1" ht="22.15" customHeight="1" spans="1:4">
      <c r="A1057" s="66" t="s">
        <v>829</v>
      </c>
      <c r="B1057" s="53">
        <v>0</v>
      </c>
      <c r="C1057" s="53">
        <v>0</v>
      </c>
      <c r="D1057" s="28"/>
    </row>
    <row r="1058" s="17" customFormat="1" ht="22.15" customHeight="1" spans="1:4">
      <c r="A1058" s="66" t="s">
        <v>830</v>
      </c>
      <c r="B1058" s="50">
        <f>SUM(B1059:B1067)</f>
        <v>0</v>
      </c>
      <c r="C1058" s="50">
        <f>SUM(C1059:C1067)</f>
        <v>0</v>
      </c>
      <c r="D1058" s="28"/>
    </row>
    <row r="1059" s="17" customFormat="1" ht="22.15" customHeight="1" spans="1:4">
      <c r="A1059" s="66" t="s">
        <v>831</v>
      </c>
      <c r="B1059" s="53">
        <v>0</v>
      </c>
      <c r="C1059" s="53">
        <v>0</v>
      </c>
      <c r="D1059" s="28"/>
    </row>
    <row r="1060" s="17" customFormat="1" ht="22.15" customHeight="1" spans="1:4">
      <c r="A1060" s="66" t="s">
        <v>832</v>
      </c>
      <c r="B1060" s="53">
        <v>0</v>
      </c>
      <c r="C1060" s="53">
        <v>0</v>
      </c>
      <c r="D1060" s="28"/>
    </row>
    <row r="1061" s="17" customFormat="1" ht="22.15" customHeight="1" spans="1:4">
      <c r="A1061" s="66" t="s">
        <v>833</v>
      </c>
      <c r="B1061" s="53">
        <v>0</v>
      </c>
      <c r="C1061" s="53">
        <v>0</v>
      </c>
      <c r="D1061" s="28"/>
    </row>
    <row r="1062" s="17" customFormat="1" ht="22.15" customHeight="1" spans="1:4">
      <c r="A1062" s="66" t="s">
        <v>834</v>
      </c>
      <c r="B1062" s="53">
        <v>0</v>
      </c>
      <c r="C1062" s="53">
        <v>0</v>
      </c>
      <c r="D1062" s="28"/>
    </row>
    <row r="1063" s="17" customFormat="1" ht="22.15" customHeight="1" spans="1:4">
      <c r="A1063" s="66" t="s">
        <v>835</v>
      </c>
      <c r="B1063" s="53">
        <v>0</v>
      </c>
      <c r="C1063" s="53">
        <v>0</v>
      </c>
      <c r="D1063" s="28"/>
    </row>
    <row r="1064" s="17" customFormat="1" ht="22.15" customHeight="1" spans="1:4">
      <c r="A1064" s="66" t="s">
        <v>836</v>
      </c>
      <c r="B1064" s="53">
        <v>0</v>
      </c>
      <c r="C1064" s="53">
        <v>0</v>
      </c>
      <c r="D1064" s="28"/>
    </row>
    <row r="1065" s="17" customFormat="1" ht="22.15" customHeight="1" spans="1:4">
      <c r="A1065" s="66" t="s">
        <v>837</v>
      </c>
      <c r="B1065" s="53">
        <v>0</v>
      </c>
      <c r="C1065" s="53">
        <v>0</v>
      </c>
      <c r="D1065" s="28"/>
    </row>
    <row r="1066" s="17" customFormat="1" ht="22.15" customHeight="1" spans="1:4">
      <c r="A1066" s="66" t="s">
        <v>838</v>
      </c>
      <c r="B1066" s="53">
        <v>0</v>
      </c>
      <c r="C1066" s="53">
        <v>0</v>
      </c>
      <c r="D1066" s="28"/>
    </row>
    <row r="1067" s="17" customFormat="1" ht="22.15" customHeight="1" spans="1:4">
      <c r="A1067" s="66" t="s">
        <v>839</v>
      </c>
      <c r="B1067" s="53">
        <v>0</v>
      </c>
      <c r="C1067" s="53">
        <v>0</v>
      </c>
      <c r="D1067" s="28"/>
    </row>
    <row r="1068" s="17" customFormat="1" ht="22.15" customHeight="1" spans="1:4">
      <c r="A1068" s="66" t="s">
        <v>840</v>
      </c>
      <c r="B1068" s="50">
        <f>SUM(B1069:B1073)</f>
        <v>0</v>
      </c>
      <c r="C1068" s="50">
        <f>SUM(C1069:C1073)</f>
        <v>0</v>
      </c>
      <c r="D1068" s="28"/>
    </row>
    <row r="1069" s="17" customFormat="1" ht="22.15" customHeight="1" spans="1:4">
      <c r="A1069" s="66" t="s">
        <v>841</v>
      </c>
      <c r="B1069" s="53">
        <v>0</v>
      </c>
      <c r="C1069" s="53">
        <v>0</v>
      </c>
      <c r="D1069" s="28"/>
    </row>
    <row r="1070" s="17" customFormat="1" ht="22.15" customHeight="1" spans="1:4">
      <c r="A1070" s="70" t="s">
        <v>842</v>
      </c>
      <c r="B1070" s="53">
        <v>0</v>
      </c>
      <c r="C1070" s="53">
        <v>0</v>
      </c>
      <c r="D1070" s="56"/>
    </row>
    <row r="1071" s="17" customFormat="1" ht="22.15" customHeight="1" spans="1:4">
      <c r="A1071" s="66" t="s">
        <v>843</v>
      </c>
      <c r="B1071" s="53">
        <v>0</v>
      </c>
      <c r="C1071" s="53">
        <v>0</v>
      </c>
      <c r="D1071" s="28"/>
    </row>
    <row r="1072" s="17" customFormat="1" ht="22.15" customHeight="1" spans="1:4">
      <c r="A1072" s="66" t="s">
        <v>844</v>
      </c>
      <c r="B1072" s="53">
        <v>0</v>
      </c>
      <c r="C1072" s="53">
        <v>0</v>
      </c>
      <c r="D1072" s="28"/>
    </row>
    <row r="1073" s="17" customFormat="1" ht="22.15" customHeight="1" spans="1:4">
      <c r="A1073" s="66" t="s">
        <v>845</v>
      </c>
      <c r="B1073" s="53">
        <v>0</v>
      </c>
      <c r="C1073" s="53">
        <v>0</v>
      </c>
      <c r="D1073" s="28"/>
    </row>
    <row r="1074" s="17" customFormat="1" ht="22.15" customHeight="1" spans="1:4">
      <c r="A1074" s="66" t="s">
        <v>846</v>
      </c>
      <c r="B1074" s="50">
        <f>SUM(B1075:B1076)</f>
        <v>0</v>
      </c>
      <c r="C1074" s="50">
        <f>SUM(C1075:C1076)</f>
        <v>0</v>
      </c>
      <c r="D1074" s="28"/>
    </row>
    <row r="1075" s="17" customFormat="1" ht="22.15" customHeight="1" spans="1:4">
      <c r="A1075" s="66" t="s">
        <v>847</v>
      </c>
      <c r="B1075" s="53">
        <v>0</v>
      </c>
      <c r="C1075" s="53">
        <v>0</v>
      </c>
      <c r="D1075" s="28"/>
    </row>
    <row r="1076" s="17" customFormat="1" ht="22.15" customHeight="1" spans="1:4">
      <c r="A1076" s="66" t="s">
        <v>848</v>
      </c>
      <c r="B1076" s="53">
        <v>0</v>
      </c>
      <c r="C1076" s="53">
        <v>0</v>
      </c>
      <c r="D1076" s="28"/>
    </row>
    <row r="1077" s="17" customFormat="1" ht="22.15" customHeight="1" spans="1:4">
      <c r="A1077" s="66" t="s">
        <v>849</v>
      </c>
      <c r="B1077" s="50">
        <f>B1079</f>
        <v>0</v>
      </c>
      <c r="C1077" s="50">
        <f>C1079</f>
        <v>0</v>
      </c>
      <c r="D1077" s="28"/>
    </row>
    <row r="1078" s="17" customFormat="1" ht="22.15" customHeight="1" spans="1:4">
      <c r="A1078" s="66" t="s">
        <v>850</v>
      </c>
      <c r="B1078" s="53">
        <v>0</v>
      </c>
      <c r="C1078" s="53">
        <v>0</v>
      </c>
      <c r="D1078" s="56"/>
    </row>
    <row r="1079" s="17" customFormat="1" ht="22.15" customHeight="1" spans="1:4">
      <c r="A1079" s="66" t="s">
        <v>851</v>
      </c>
      <c r="B1079" s="53">
        <v>0</v>
      </c>
      <c r="C1079" s="53">
        <v>0</v>
      </c>
      <c r="D1079" s="28"/>
    </row>
    <row r="1080" s="17" customFormat="1" ht="22.15" customHeight="1" spans="1:4">
      <c r="A1080" s="66" t="s">
        <v>852</v>
      </c>
      <c r="B1080" s="50">
        <f>SUM(B1081:B1089)</f>
        <v>0</v>
      </c>
      <c r="C1080" s="50">
        <f>SUM(C1081:C1089)</f>
        <v>0</v>
      </c>
      <c r="D1080" s="28"/>
    </row>
    <row r="1081" s="17" customFormat="1" ht="22.15" customHeight="1" spans="1:4">
      <c r="A1081" s="66" t="s">
        <v>853</v>
      </c>
      <c r="B1081" s="50"/>
      <c r="C1081" s="50"/>
      <c r="D1081" s="28"/>
    </row>
    <row r="1082" s="17" customFormat="1" ht="22.15" customHeight="1" spans="1:4">
      <c r="A1082" s="66" t="s">
        <v>854</v>
      </c>
      <c r="B1082" s="50"/>
      <c r="C1082" s="50"/>
      <c r="D1082" s="28"/>
    </row>
    <row r="1083" s="17" customFormat="1" ht="22.15" customHeight="1" spans="1:4">
      <c r="A1083" s="66" t="s">
        <v>855</v>
      </c>
      <c r="B1083" s="50"/>
      <c r="C1083" s="50"/>
      <c r="D1083" s="28"/>
    </row>
    <row r="1084" s="17" customFormat="1" ht="22.15" customHeight="1" spans="1:4">
      <c r="A1084" s="66" t="s">
        <v>856</v>
      </c>
      <c r="B1084" s="50"/>
      <c r="C1084" s="50"/>
      <c r="D1084" s="56"/>
    </row>
    <row r="1085" s="17" customFormat="1" ht="22.15" customHeight="1" spans="1:4">
      <c r="A1085" s="66" t="s">
        <v>857</v>
      </c>
      <c r="B1085" s="50"/>
      <c r="C1085" s="50"/>
      <c r="D1085" s="28"/>
    </row>
    <row r="1086" s="17" customFormat="1" ht="22.15" customHeight="1" spans="1:4">
      <c r="A1086" s="66" t="s">
        <v>858</v>
      </c>
      <c r="B1086" s="50"/>
      <c r="C1086" s="50"/>
      <c r="D1086" s="28"/>
    </row>
    <row r="1087" s="17" customFormat="1" ht="22.15" customHeight="1" spans="1:4">
      <c r="A1087" s="66" t="s">
        <v>859</v>
      </c>
      <c r="B1087" s="50"/>
      <c r="C1087" s="50"/>
      <c r="D1087" s="28"/>
    </row>
    <row r="1088" s="17" customFormat="1" ht="22.15" customHeight="1" spans="1:4">
      <c r="A1088" s="66" t="s">
        <v>860</v>
      </c>
      <c r="B1088" s="50"/>
      <c r="C1088" s="50"/>
      <c r="D1088" s="28"/>
    </row>
    <row r="1089" s="17" customFormat="1" ht="22.15" customHeight="1" spans="1:4">
      <c r="A1089" s="66" t="s">
        <v>861</v>
      </c>
      <c r="B1089" s="50"/>
      <c r="C1089" s="50"/>
      <c r="D1089" s="28"/>
    </row>
    <row r="1090" s="17" customFormat="1" ht="22.15" customHeight="1" spans="1:4">
      <c r="A1090" s="66" t="s">
        <v>862</v>
      </c>
      <c r="B1090" s="50">
        <f>SUM(B1091,B1118,B1133)</f>
        <v>10920</v>
      </c>
      <c r="C1090" s="50">
        <f>SUM(C1091,C1118,C1133)</f>
        <v>1932</v>
      </c>
      <c r="D1090" s="28"/>
    </row>
    <row r="1091" s="17" customFormat="1" ht="22.15" customHeight="1" spans="1:4">
      <c r="A1091" s="66" t="s">
        <v>863</v>
      </c>
      <c r="B1091" s="50">
        <f>SUM(B1092:B1117)</f>
        <v>10867</v>
      </c>
      <c r="C1091" s="50">
        <f>SUM(C1092:C1117)</f>
        <v>1882</v>
      </c>
      <c r="D1091" s="56"/>
    </row>
    <row r="1092" s="17" customFormat="1" ht="22.15" customHeight="1" spans="1:4">
      <c r="A1092" s="66" t="s">
        <v>37</v>
      </c>
      <c r="B1092" s="53">
        <v>921</v>
      </c>
      <c r="C1092" s="53">
        <v>1054</v>
      </c>
      <c r="D1092" s="28"/>
    </row>
    <row r="1093" s="17" customFormat="1" ht="22.15" customHeight="1" spans="1:4">
      <c r="A1093" s="66" t="s">
        <v>38</v>
      </c>
      <c r="B1093" s="53">
        <v>0</v>
      </c>
      <c r="C1093" s="53">
        <v>0</v>
      </c>
      <c r="D1093" s="28"/>
    </row>
    <row r="1094" s="17" customFormat="1" ht="22.15" customHeight="1" spans="1:4">
      <c r="A1094" s="66" t="s">
        <v>39</v>
      </c>
      <c r="B1094" s="53">
        <v>0</v>
      </c>
      <c r="C1094" s="53">
        <v>0</v>
      </c>
      <c r="D1094" s="28"/>
    </row>
    <row r="1095" s="17" customFormat="1" ht="22.15" customHeight="1" spans="1:4">
      <c r="A1095" s="66" t="s">
        <v>864</v>
      </c>
      <c r="B1095" s="53">
        <v>0</v>
      </c>
      <c r="C1095" s="53">
        <v>0</v>
      </c>
      <c r="D1095" s="28"/>
    </row>
    <row r="1096" s="17" customFormat="1" ht="22.15" customHeight="1" spans="1:4">
      <c r="A1096" s="66" t="s">
        <v>865</v>
      </c>
      <c r="B1096" s="58">
        <v>2222</v>
      </c>
      <c r="C1096" s="58">
        <v>0</v>
      </c>
      <c r="D1096" s="28"/>
    </row>
    <row r="1097" s="17" customFormat="1" ht="22.15" customHeight="1" spans="1:4">
      <c r="A1097" s="66" t="s">
        <v>866</v>
      </c>
      <c r="B1097" s="53">
        <v>0</v>
      </c>
      <c r="C1097" s="53">
        <v>0</v>
      </c>
      <c r="D1097" s="28"/>
    </row>
    <row r="1098" s="17" customFormat="1" ht="22.15" customHeight="1" spans="1:4">
      <c r="A1098" s="66" t="s">
        <v>867</v>
      </c>
      <c r="B1098" s="53">
        <v>0</v>
      </c>
      <c r="C1098" s="53">
        <v>0</v>
      </c>
      <c r="D1098" s="56"/>
    </row>
    <row r="1099" s="17" customFormat="1" ht="22.15" customHeight="1" spans="1:4">
      <c r="A1099" s="66" t="s">
        <v>868</v>
      </c>
      <c r="B1099" s="53">
        <v>0</v>
      </c>
      <c r="C1099" s="53">
        <v>0</v>
      </c>
      <c r="D1099" s="56"/>
    </row>
    <row r="1100" s="17" customFormat="1" ht="22.15" customHeight="1" spans="1:4">
      <c r="A1100" s="66" t="s">
        <v>869</v>
      </c>
      <c r="B1100" s="53">
        <v>5356</v>
      </c>
      <c r="C1100" s="53">
        <v>0</v>
      </c>
      <c r="D1100" s="28"/>
    </row>
    <row r="1101" s="17" customFormat="1" ht="22.15" customHeight="1" spans="1:4">
      <c r="A1101" s="66" t="s">
        <v>870</v>
      </c>
      <c r="B1101" s="53">
        <v>0</v>
      </c>
      <c r="C1101" s="53">
        <v>0</v>
      </c>
      <c r="D1101" s="28"/>
    </row>
    <row r="1102" s="17" customFormat="1" ht="22.15" customHeight="1" spans="1:4">
      <c r="A1102" s="66" t="s">
        <v>871</v>
      </c>
      <c r="B1102" s="53">
        <v>0</v>
      </c>
      <c r="C1102" s="53">
        <v>0</v>
      </c>
      <c r="D1102" s="28"/>
    </row>
    <row r="1103" s="17" customFormat="1" ht="22.15" customHeight="1" spans="1:4">
      <c r="A1103" s="66" t="s">
        <v>872</v>
      </c>
      <c r="B1103" s="53">
        <v>0</v>
      </c>
      <c r="C1103" s="53">
        <v>0</v>
      </c>
      <c r="D1103" s="28"/>
    </row>
    <row r="1104" s="17" customFormat="1" ht="22.15" customHeight="1" spans="1:4">
      <c r="A1104" s="66" t="s">
        <v>873</v>
      </c>
      <c r="B1104" s="53">
        <v>0</v>
      </c>
      <c r="C1104" s="53">
        <v>0</v>
      </c>
      <c r="D1104" s="28"/>
    </row>
    <row r="1105" s="17" customFormat="1" ht="22.15" customHeight="1" spans="1:4">
      <c r="A1105" s="66" t="s">
        <v>874</v>
      </c>
      <c r="B1105" s="53">
        <v>0</v>
      </c>
      <c r="C1105" s="53">
        <v>0</v>
      </c>
      <c r="D1105" s="28"/>
    </row>
    <row r="1106" s="17" customFormat="1" ht="22.15" customHeight="1" spans="1:4">
      <c r="A1106" s="66" t="s">
        <v>875</v>
      </c>
      <c r="B1106" s="53">
        <v>0</v>
      </c>
      <c r="C1106" s="53">
        <v>0</v>
      </c>
      <c r="D1106" s="28"/>
    </row>
    <row r="1107" s="17" customFormat="1" ht="22.15" customHeight="1" spans="1:4">
      <c r="A1107" s="66" t="s">
        <v>876</v>
      </c>
      <c r="B1107" s="53">
        <v>0</v>
      </c>
      <c r="C1107" s="53">
        <v>0</v>
      </c>
      <c r="D1107" s="28"/>
    </row>
    <row r="1108" s="17" customFormat="1" ht="22.15" customHeight="1" spans="1:4">
      <c r="A1108" s="66" t="s">
        <v>877</v>
      </c>
      <c r="B1108" s="53">
        <v>0</v>
      </c>
      <c r="C1108" s="53">
        <v>0</v>
      </c>
      <c r="D1108" s="28"/>
    </row>
    <row r="1109" s="17" customFormat="1" ht="22.15" customHeight="1" spans="1:4">
      <c r="A1109" s="66" t="s">
        <v>878</v>
      </c>
      <c r="B1109" s="53">
        <v>0</v>
      </c>
      <c r="C1109" s="53">
        <v>0</v>
      </c>
      <c r="D1109" s="51"/>
    </row>
    <row r="1110" s="17" customFormat="1" ht="22.15" customHeight="1" spans="1:4">
      <c r="A1110" s="66" t="s">
        <v>879</v>
      </c>
      <c r="B1110" s="53">
        <v>0</v>
      </c>
      <c r="C1110" s="53">
        <v>0</v>
      </c>
      <c r="D1110" s="28"/>
    </row>
    <row r="1111" s="17" customFormat="1" ht="22.15" customHeight="1" spans="1:4">
      <c r="A1111" s="66" t="s">
        <v>880</v>
      </c>
      <c r="B1111" s="53">
        <v>0</v>
      </c>
      <c r="C1111" s="53">
        <v>0</v>
      </c>
      <c r="D1111" s="28"/>
    </row>
    <row r="1112" s="17" customFormat="1" ht="22.15" customHeight="1" spans="1:4">
      <c r="A1112" s="66" t="s">
        <v>881</v>
      </c>
      <c r="B1112" s="53">
        <v>0</v>
      </c>
      <c r="C1112" s="53">
        <v>0</v>
      </c>
      <c r="D1112" s="28"/>
    </row>
    <row r="1113" s="17" customFormat="1" ht="22.15" customHeight="1" spans="1:4">
      <c r="A1113" s="66" t="s">
        <v>882</v>
      </c>
      <c r="B1113" s="53">
        <v>0</v>
      </c>
      <c r="C1113" s="53">
        <v>0</v>
      </c>
      <c r="D1113" s="28"/>
    </row>
    <row r="1114" s="17" customFormat="1" ht="22.15" customHeight="1" spans="1:4">
      <c r="A1114" s="66" t="s">
        <v>883</v>
      </c>
      <c r="B1114" s="53">
        <v>0</v>
      </c>
      <c r="C1114" s="53">
        <v>0</v>
      </c>
      <c r="D1114" s="28"/>
    </row>
    <row r="1115" s="17" customFormat="1" ht="22.15" customHeight="1" spans="1:4">
      <c r="A1115" s="66" t="s">
        <v>884</v>
      </c>
      <c r="B1115" s="53">
        <v>0</v>
      </c>
      <c r="C1115" s="53">
        <v>0</v>
      </c>
      <c r="D1115" s="28"/>
    </row>
    <row r="1116" s="17" customFormat="1" ht="22.15" customHeight="1" spans="1:4">
      <c r="A1116" s="66" t="s">
        <v>46</v>
      </c>
      <c r="B1116" s="53">
        <v>1628</v>
      </c>
      <c r="C1116" s="53">
        <v>828</v>
      </c>
      <c r="D1116" s="56"/>
    </row>
    <row r="1117" s="17" customFormat="1" ht="22.15" customHeight="1" spans="1:4">
      <c r="A1117" s="66" t="s">
        <v>885</v>
      </c>
      <c r="B1117" s="53">
        <v>740</v>
      </c>
      <c r="C1117" s="53">
        <v>0</v>
      </c>
      <c r="D1117" s="28"/>
    </row>
    <row r="1118" s="17" customFormat="1" ht="22.15" customHeight="1" spans="1:4">
      <c r="A1118" s="66" t="s">
        <v>886</v>
      </c>
      <c r="B1118" s="50">
        <f>SUM(B1119:B1132)</f>
        <v>53</v>
      </c>
      <c r="C1118" s="50">
        <f>SUM(C1119:C1132)</f>
        <v>50</v>
      </c>
      <c r="D1118" s="28"/>
    </row>
    <row r="1119" s="17" customFormat="1" ht="22.15" customHeight="1" spans="1:4">
      <c r="A1119" s="66" t="s">
        <v>37</v>
      </c>
      <c r="B1119" s="53">
        <v>23</v>
      </c>
      <c r="C1119" s="53">
        <v>20</v>
      </c>
      <c r="D1119" s="28"/>
    </row>
    <row r="1120" s="17" customFormat="1" ht="22.15" customHeight="1" spans="1:4">
      <c r="A1120" s="66" t="s">
        <v>38</v>
      </c>
      <c r="B1120" s="53">
        <v>30</v>
      </c>
      <c r="C1120" s="53">
        <v>30</v>
      </c>
      <c r="D1120" s="28"/>
    </row>
    <row r="1121" s="17" customFormat="1" ht="22.15" customHeight="1" spans="1:4">
      <c r="A1121" s="66" t="s">
        <v>39</v>
      </c>
      <c r="B1121" s="53">
        <v>0</v>
      </c>
      <c r="C1121" s="53">
        <v>0</v>
      </c>
      <c r="D1121" s="28"/>
    </row>
    <row r="1122" s="17" customFormat="1" ht="22.15" customHeight="1" spans="1:4">
      <c r="A1122" s="66" t="s">
        <v>887</v>
      </c>
      <c r="B1122" s="53">
        <v>0</v>
      </c>
      <c r="C1122" s="53">
        <v>0</v>
      </c>
      <c r="D1122" s="56"/>
    </row>
    <row r="1123" s="17" customFormat="1" ht="22.15" customHeight="1" spans="1:4">
      <c r="A1123" s="66" t="s">
        <v>888</v>
      </c>
      <c r="B1123" s="53">
        <v>0</v>
      </c>
      <c r="C1123" s="53">
        <v>0</v>
      </c>
      <c r="D1123" s="28"/>
    </row>
    <row r="1124" s="17" customFormat="1" ht="22.15" customHeight="1" spans="1:4">
      <c r="A1124" s="66" t="s">
        <v>889</v>
      </c>
      <c r="B1124" s="53">
        <v>0</v>
      </c>
      <c r="C1124" s="53">
        <v>0</v>
      </c>
      <c r="D1124" s="28"/>
    </row>
    <row r="1125" s="17" customFormat="1" ht="22.15" customHeight="1" spans="1:4">
      <c r="A1125" s="66" t="s">
        <v>890</v>
      </c>
      <c r="B1125" s="53">
        <v>0</v>
      </c>
      <c r="C1125" s="53">
        <v>0</v>
      </c>
      <c r="D1125" s="56"/>
    </row>
    <row r="1126" s="17" customFormat="1" ht="22.15" customHeight="1" spans="1:4">
      <c r="A1126" s="66" t="s">
        <v>891</v>
      </c>
      <c r="B1126" s="53">
        <v>0</v>
      </c>
      <c r="C1126" s="53">
        <v>0</v>
      </c>
      <c r="D1126" s="56"/>
    </row>
    <row r="1127" s="17" customFormat="1" ht="22.15" customHeight="1" spans="1:4">
      <c r="A1127" s="66" t="s">
        <v>892</v>
      </c>
      <c r="B1127" s="53">
        <v>0</v>
      </c>
      <c r="C1127" s="53">
        <v>0</v>
      </c>
      <c r="D1127" s="28"/>
    </row>
    <row r="1128" s="17" customFormat="1" ht="22.15" customHeight="1" spans="1:4">
      <c r="A1128" s="66" t="s">
        <v>893</v>
      </c>
      <c r="B1128" s="53">
        <v>0</v>
      </c>
      <c r="C1128" s="53">
        <v>0</v>
      </c>
      <c r="D1128" s="28"/>
    </row>
    <row r="1129" s="17" customFormat="1" ht="22.15" customHeight="1" spans="1:4">
      <c r="A1129" s="66" t="s">
        <v>894</v>
      </c>
      <c r="B1129" s="53">
        <v>0</v>
      </c>
      <c r="C1129" s="53">
        <v>0</v>
      </c>
      <c r="D1129" s="51"/>
    </row>
    <row r="1130" s="17" customFormat="1" ht="22.15" customHeight="1" spans="1:4">
      <c r="A1130" s="66" t="s">
        <v>895</v>
      </c>
      <c r="B1130" s="53">
        <v>0</v>
      </c>
      <c r="C1130" s="53">
        <v>0</v>
      </c>
      <c r="D1130" s="28"/>
    </row>
    <row r="1131" s="17" customFormat="1" ht="22.15" customHeight="1" spans="1:4">
      <c r="A1131" s="66" t="s">
        <v>896</v>
      </c>
      <c r="B1131" s="53">
        <v>0</v>
      </c>
      <c r="C1131" s="53">
        <v>0</v>
      </c>
      <c r="D1131" s="28"/>
    </row>
    <row r="1132" s="17" customFormat="1" ht="22.15" customHeight="1" spans="1:4">
      <c r="A1132" s="66" t="s">
        <v>897</v>
      </c>
      <c r="B1132" s="53">
        <v>0</v>
      </c>
      <c r="C1132" s="53">
        <v>0</v>
      </c>
      <c r="D1132" s="28"/>
    </row>
    <row r="1133" s="17" customFormat="1" ht="22.15" customHeight="1" spans="1:4">
      <c r="A1133" s="66" t="s">
        <v>898</v>
      </c>
      <c r="B1133" s="50">
        <v>0</v>
      </c>
      <c r="C1133" s="50">
        <v>0</v>
      </c>
      <c r="D1133" s="56"/>
    </row>
    <row r="1134" s="17" customFormat="1" ht="22.15" customHeight="1" spans="1:4">
      <c r="A1134" s="66" t="s">
        <v>899</v>
      </c>
      <c r="B1134" s="50">
        <f>SUM(B1135,B1146,B1150)</f>
        <v>9224</v>
      </c>
      <c r="C1134" s="50">
        <f>SUM(C1135,C1146,C1150)</f>
        <v>9034</v>
      </c>
      <c r="D1134" s="28"/>
    </row>
    <row r="1135" s="17" customFormat="1" ht="22.15" customHeight="1" spans="1:4">
      <c r="A1135" s="66" t="s">
        <v>900</v>
      </c>
      <c r="B1135" s="50">
        <f>SUM(B1136:B1145)</f>
        <v>931</v>
      </c>
      <c r="C1135" s="50">
        <f>SUM(C1136:C1145)</f>
        <v>931</v>
      </c>
      <c r="D1135" s="28"/>
    </row>
    <row r="1136" s="17" customFormat="1" ht="22.15" customHeight="1" spans="1:4">
      <c r="A1136" s="66" t="s">
        <v>901</v>
      </c>
      <c r="B1136" s="53">
        <v>0</v>
      </c>
      <c r="C1136" s="53">
        <v>0</v>
      </c>
      <c r="D1136" s="28"/>
    </row>
    <row r="1137" s="17" customFormat="1" ht="22.15" customHeight="1" spans="1:4">
      <c r="A1137" s="66" t="s">
        <v>902</v>
      </c>
      <c r="B1137" s="53">
        <v>0</v>
      </c>
      <c r="C1137" s="53">
        <v>0</v>
      </c>
      <c r="D1137" s="28"/>
    </row>
    <row r="1138" s="17" customFormat="1" ht="22.15" customHeight="1" spans="1:4">
      <c r="A1138" s="66" t="s">
        <v>903</v>
      </c>
      <c r="B1138" s="53">
        <v>0</v>
      </c>
      <c r="C1138" s="53">
        <v>0</v>
      </c>
      <c r="D1138" s="28"/>
    </row>
    <row r="1139" s="17" customFormat="1" ht="22.15" customHeight="1" spans="1:4">
      <c r="A1139" s="66" t="s">
        <v>904</v>
      </c>
      <c r="B1139" s="53">
        <v>0</v>
      </c>
      <c r="C1139" s="53">
        <v>0</v>
      </c>
      <c r="D1139" s="56"/>
    </row>
    <row r="1140" s="17" customFormat="1" ht="22.15" customHeight="1" spans="1:4">
      <c r="A1140" s="66" t="s">
        <v>905</v>
      </c>
      <c r="B1140" s="53">
        <v>0</v>
      </c>
      <c r="C1140" s="53">
        <v>0</v>
      </c>
      <c r="D1140" s="28"/>
    </row>
    <row r="1141" s="17" customFormat="1" ht="22.15" customHeight="1" spans="1:4">
      <c r="A1141" s="66" t="s">
        <v>906</v>
      </c>
      <c r="B1141" s="53">
        <v>0</v>
      </c>
      <c r="C1141" s="53">
        <v>0</v>
      </c>
      <c r="D1141" s="28"/>
    </row>
    <row r="1142" s="17" customFormat="1" ht="22.15" customHeight="1" spans="1:4">
      <c r="A1142" s="66" t="s">
        <v>907</v>
      </c>
      <c r="B1142" s="53">
        <v>157</v>
      </c>
      <c r="C1142" s="53">
        <v>157</v>
      </c>
      <c r="D1142" s="28"/>
    </row>
    <row r="1143" s="17" customFormat="1" ht="22.15" customHeight="1" spans="1:4">
      <c r="A1143" s="66" t="s">
        <v>908</v>
      </c>
      <c r="B1143" s="53">
        <v>0</v>
      </c>
      <c r="C1143" s="53">
        <v>0</v>
      </c>
      <c r="D1143" s="28"/>
    </row>
    <row r="1144" s="17" customFormat="1" ht="22.15" customHeight="1" spans="1:4">
      <c r="A1144" s="66" t="s">
        <v>909</v>
      </c>
      <c r="B1144" s="53">
        <v>0</v>
      </c>
      <c r="C1144" s="53">
        <v>0</v>
      </c>
      <c r="D1144" s="28"/>
    </row>
    <row r="1145" s="17" customFormat="1" ht="22.15" customHeight="1" spans="1:4">
      <c r="A1145" s="66" t="s">
        <v>910</v>
      </c>
      <c r="B1145" s="53">
        <v>774</v>
      </c>
      <c r="C1145" s="53">
        <v>774</v>
      </c>
      <c r="D1145" s="28"/>
    </row>
    <row r="1146" s="17" customFormat="1" ht="22.15" customHeight="1" spans="1:4">
      <c r="A1146" s="66" t="s">
        <v>911</v>
      </c>
      <c r="B1146" s="50">
        <f>SUM(B1147:B1149)</f>
        <v>8103</v>
      </c>
      <c r="C1146" s="50">
        <f>SUM(C1147:C1149)</f>
        <v>8103</v>
      </c>
      <c r="D1146" s="28"/>
    </row>
    <row r="1147" s="17" customFormat="1" ht="22.15" customHeight="1" spans="1:4">
      <c r="A1147" s="66" t="s">
        <v>912</v>
      </c>
      <c r="B1147" s="53">
        <v>7024</v>
      </c>
      <c r="C1147" s="53">
        <v>7024</v>
      </c>
      <c r="D1147" s="28"/>
    </row>
    <row r="1148" s="17" customFormat="1" ht="22.15" customHeight="1" spans="1:4">
      <c r="A1148" s="66" t="s">
        <v>913</v>
      </c>
      <c r="B1148" s="53">
        <v>1079</v>
      </c>
      <c r="C1148" s="53">
        <v>1079</v>
      </c>
      <c r="D1148" s="28"/>
    </row>
    <row r="1149" s="17" customFormat="1" ht="22.15" customHeight="1" spans="1:4">
      <c r="A1149" s="66" t="s">
        <v>914</v>
      </c>
      <c r="B1149" s="53">
        <v>0</v>
      </c>
      <c r="C1149" s="53">
        <v>0</v>
      </c>
      <c r="D1149" s="28"/>
    </row>
    <row r="1150" s="17" customFormat="1" ht="22.15" customHeight="1" spans="1:4">
      <c r="A1150" s="66" t="s">
        <v>915</v>
      </c>
      <c r="B1150" s="50">
        <f>SUM(B1151:B1153)</f>
        <v>190</v>
      </c>
      <c r="C1150" s="50">
        <f>SUM(C1151:C1153)</f>
        <v>0</v>
      </c>
      <c r="D1150" s="56"/>
    </row>
    <row r="1151" s="17" customFormat="1" ht="22.15" customHeight="1" spans="1:4">
      <c r="A1151" s="66" t="s">
        <v>916</v>
      </c>
      <c r="B1151" s="53">
        <v>0</v>
      </c>
      <c r="C1151" s="53">
        <v>0</v>
      </c>
      <c r="D1151" s="56"/>
    </row>
    <row r="1152" s="17" customFormat="1" ht="22.15" customHeight="1" spans="1:4">
      <c r="A1152" s="66" t="s">
        <v>917</v>
      </c>
      <c r="B1152" s="53">
        <v>190</v>
      </c>
      <c r="C1152" s="53">
        <v>0</v>
      </c>
      <c r="D1152" s="28"/>
    </row>
    <row r="1153" s="17" customFormat="1" ht="22.15" customHeight="1" spans="1:4">
      <c r="A1153" s="66" t="s">
        <v>918</v>
      </c>
      <c r="B1153" s="53">
        <v>0</v>
      </c>
      <c r="C1153" s="53">
        <v>0</v>
      </c>
      <c r="D1153" s="28"/>
    </row>
    <row r="1154" s="17" customFormat="1" ht="22.15" customHeight="1" spans="1:4">
      <c r="A1154" s="68" t="s">
        <v>919</v>
      </c>
      <c r="B1154" s="50">
        <f>SUM(B1155,B1173,B1179,B1185)</f>
        <v>1118</v>
      </c>
      <c r="C1154" s="50">
        <f>SUM(C1155,C1173,C1179,C1185)</f>
        <v>724</v>
      </c>
      <c r="D1154" s="28"/>
    </row>
    <row r="1155" s="17" customFormat="1" ht="22.15" customHeight="1" spans="1:4">
      <c r="A1155" s="66" t="s">
        <v>920</v>
      </c>
      <c r="B1155" s="50">
        <f>SUM(B1156:B1172)</f>
        <v>1118</v>
      </c>
      <c r="C1155" s="50">
        <f>SUM(C1156:C1172)</f>
        <v>724</v>
      </c>
      <c r="D1155" s="28"/>
    </row>
    <row r="1156" s="17" customFormat="1" ht="22.15" customHeight="1" spans="1:4">
      <c r="A1156" s="66" t="s">
        <v>37</v>
      </c>
      <c r="B1156" s="53">
        <v>0</v>
      </c>
      <c r="C1156" s="53">
        <v>0</v>
      </c>
      <c r="D1156" s="28"/>
    </row>
    <row r="1157" s="17" customFormat="1" ht="22.15" customHeight="1" spans="1:4">
      <c r="A1157" s="66" t="s">
        <v>38</v>
      </c>
      <c r="B1157" s="53">
        <v>0</v>
      </c>
      <c r="C1157" s="53">
        <v>0</v>
      </c>
      <c r="D1157" s="28"/>
    </row>
    <row r="1158" s="17" customFormat="1" ht="22.15" customHeight="1" spans="1:4">
      <c r="A1158" s="66" t="s">
        <v>39</v>
      </c>
      <c r="B1158" s="53">
        <v>0</v>
      </c>
      <c r="C1158" s="53">
        <v>0</v>
      </c>
      <c r="D1158" s="51"/>
    </row>
    <row r="1159" s="17" customFormat="1" ht="22.15" customHeight="1" spans="1:4">
      <c r="A1159" s="66" t="s">
        <v>921</v>
      </c>
      <c r="B1159" s="53">
        <v>0</v>
      </c>
      <c r="C1159" s="53">
        <v>0</v>
      </c>
      <c r="D1159" s="28"/>
    </row>
    <row r="1160" s="17" customFormat="1" ht="22.15" customHeight="1" spans="1:4">
      <c r="A1160" s="66" t="s">
        <v>922</v>
      </c>
      <c r="B1160" s="53">
        <v>0</v>
      </c>
      <c r="C1160" s="53">
        <v>0</v>
      </c>
      <c r="D1160" s="28"/>
    </row>
    <row r="1161" s="17" customFormat="1" ht="22.15" customHeight="1" spans="1:4">
      <c r="A1161" s="66" t="s">
        <v>923</v>
      </c>
      <c r="B1161" s="53">
        <v>0</v>
      </c>
      <c r="C1161" s="53">
        <v>0</v>
      </c>
      <c r="D1161" s="28"/>
    </row>
    <row r="1162" s="17" customFormat="1" ht="22.15" customHeight="1" spans="1:4">
      <c r="A1162" s="66" t="s">
        <v>924</v>
      </c>
      <c r="B1162" s="53">
        <v>0</v>
      </c>
      <c r="C1162" s="53">
        <v>0</v>
      </c>
      <c r="D1162" s="28"/>
    </row>
    <row r="1163" s="17" customFormat="1" ht="22.15" customHeight="1" spans="1:4">
      <c r="A1163" s="66" t="s">
        <v>925</v>
      </c>
      <c r="B1163" s="53">
        <v>316</v>
      </c>
      <c r="C1163" s="53">
        <v>166</v>
      </c>
      <c r="D1163" s="28"/>
    </row>
    <row r="1164" s="17" customFormat="1" ht="22.15" customHeight="1" spans="1:4">
      <c r="A1164" s="66" t="s">
        <v>926</v>
      </c>
      <c r="B1164" s="53">
        <v>0</v>
      </c>
      <c r="C1164" s="53">
        <v>0</v>
      </c>
      <c r="D1164" s="28"/>
    </row>
    <row r="1165" s="17" customFormat="1" ht="22.15" customHeight="1" spans="1:4">
      <c r="A1165" s="66" t="s">
        <v>927</v>
      </c>
      <c r="B1165" s="53">
        <v>0</v>
      </c>
      <c r="C1165" s="53">
        <v>0</v>
      </c>
      <c r="D1165" s="28"/>
    </row>
    <row r="1166" s="17" customFormat="1" ht="22.15" customHeight="1" spans="1:4">
      <c r="A1166" s="66" t="s">
        <v>928</v>
      </c>
      <c r="B1166" s="53">
        <v>392</v>
      </c>
      <c r="C1166" s="53">
        <v>392</v>
      </c>
      <c r="D1166" s="28"/>
    </row>
    <row r="1167" s="17" customFormat="1" ht="22.15" customHeight="1" spans="1:4">
      <c r="A1167" s="66" t="s">
        <v>929</v>
      </c>
      <c r="B1167" s="53">
        <v>0</v>
      </c>
      <c r="C1167" s="53">
        <v>0</v>
      </c>
      <c r="D1167" s="28"/>
    </row>
    <row r="1168" s="17" customFormat="1" ht="22.15" customHeight="1" spans="1:4">
      <c r="A1168" s="66" t="s">
        <v>930</v>
      </c>
      <c r="B1168" s="53">
        <v>0</v>
      </c>
      <c r="C1168" s="53">
        <v>0</v>
      </c>
      <c r="D1168" s="51"/>
    </row>
    <row r="1169" s="17" customFormat="1" ht="22.15" customHeight="1" spans="1:4">
      <c r="A1169" s="66" t="s">
        <v>931</v>
      </c>
      <c r="B1169" s="53">
        <v>0</v>
      </c>
      <c r="C1169" s="53">
        <v>0</v>
      </c>
      <c r="D1169" s="28"/>
    </row>
    <row r="1170" s="17" customFormat="1" ht="22.15" customHeight="1" spans="1:4">
      <c r="A1170" s="66" t="s">
        <v>932</v>
      </c>
      <c r="B1170" s="53">
        <v>0</v>
      </c>
      <c r="C1170" s="53">
        <v>0</v>
      </c>
      <c r="D1170" s="28"/>
    </row>
    <row r="1171" s="17" customFormat="1" ht="22.15" customHeight="1" spans="1:4">
      <c r="A1171" s="66" t="s">
        <v>46</v>
      </c>
      <c r="B1171" s="53">
        <v>0</v>
      </c>
      <c r="C1171" s="53">
        <v>0</v>
      </c>
      <c r="D1171" s="56"/>
    </row>
    <row r="1172" s="17" customFormat="1" ht="22.15" customHeight="1" spans="1:4">
      <c r="A1172" s="66" t="s">
        <v>933</v>
      </c>
      <c r="B1172" s="53">
        <v>410</v>
      </c>
      <c r="C1172" s="53">
        <v>166</v>
      </c>
      <c r="D1172" s="28"/>
    </row>
    <row r="1173" s="17" customFormat="1" ht="22.15" customHeight="1" spans="1:4">
      <c r="A1173" s="66" t="s">
        <v>934</v>
      </c>
      <c r="B1173" s="50">
        <f>SUM(B1174:B1178)</f>
        <v>0</v>
      </c>
      <c r="C1173" s="50">
        <f>SUM(C1174:C1178)</f>
        <v>0</v>
      </c>
      <c r="D1173" s="28"/>
    </row>
    <row r="1174" s="17" customFormat="1" ht="22.15" customHeight="1" spans="1:4">
      <c r="A1174" s="66" t="s">
        <v>935</v>
      </c>
      <c r="B1174" s="53">
        <v>0</v>
      </c>
      <c r="C1174" s="53">
        <v>0</v>
      </c>
      <c r="D1174" s="28"/>
    </row>
    <row r="1175" s="17" customFormat="1" ht="22.15" customHeight="1" spans="1:4">
      <c r="A1175" s="66" t="s">
        <v>936</v>
      </c>
      <c r="B1175" s="53">
        <v>0</v>
      </c>
      <c r="C1175" s="53">
        <v>0</v>
      </c>
      <c r="D1175" s="28"/>
    </row>
    <row r="1176" s="17" customFormat="1" ht="22.15" customHeight="1" spans="1:4">
      <c r="A1176" s="66" t="s">
        <v>937</v>
      </c>
      <c r="B1176" s="53">
        <v>0</v>
      </c>
      <c r="C1176" s="53">
        <v>0</v>
      </c>
      <c r="D1176" s="28"/>
    </row>
    <row r="1177" s="17" customFormat="1" ht="22.15" customHeight="1" spans="1:4">
      <c r="A1177" s="68" t="s">
        <v>938</v>
      </c>
      <c r="B1177" s="53">
        <v>0</v>
      </c>
      <c r="C1177" s="53">
        <v>0</v>
      </c>
      <c r="D1177" s="28"/>
    </row>
    <row r="1178" s="17" customFormat="1" ht="22.15" customHeight="1" spans="1:4">
      <c r="A1178" s="66" t="s">
        <v>939</v>
      </c>
      <c r="B1178" s="53">
        <v>0</v>
      </c>
      <c r="C1178" s="53">
        <v>0</v>
      </c>
      <c r="D1178" s="28"/>
    </row>
    <row r="1179" s="17" customFormat="1" ht="22.15" customHeight="1" spans="1:4">
      <c r="A1179" s="66" t="s">
        <v>940</v>
      </c>
      <c r="B1179" s="50">
        <f>SUM(B1180:B1184)</f>
        <v>0</v>
      </c>
      <c r="C1179" s="50">
        <f>SUM(C1180:C1184)</f>
        <v>0</v>
      </c>
      <c r="D1179" s="28"/>
    </row>
    <row r="1180" s="17" customFormat="1" ht="22.15" customHeight="1" spans="1:4">
      <c r="A1180" s="66" t="s">
        <v>941</v>
      </c>
      <c r="B1180" s="53">
        <v>0</v>
      </c>
      <c r="C1180" s="53">
        <v>0</v>
      </c>
      <c r="D1180" s="28"/>
    </row>
    <row r="1181" s="17" customFormat="1" ht="22.15" customHeight="1" spans="1:4">
      <c r="A1181" s="66" t="s">
        <v>942</v>
      </c>
      <c r="B1181" s="53">
        <v>0</v>
      </c>
      <c r="C1181" s="53">
        <v>0</v>
      </c>
      <c r="D1181" s="28"/>
    </row>
    <row r="1182" s="17" customFormat="1" ht="22.15" customHeight="1" spans="1:4">
      <c r="A1182" s="66" t="s">
        <v>943</v>
      </c>
      <c r="B1182" s="53">
        <v>0</v>
      </c>
      <c r="C1182" s="53">
        <v>0</v>
      </c>
      <c r="D1182" s="28"/>
    </row>
    <row r="1183" s="17" customFormat="1" ht="22.15" customHeight="1" spans="1:4">
      <c r="A1183" s="66" t="s">
        <v>944</v>
      </c>
      <c r="B1183" s="53">
        <v>0</v>
      </c>
      <c r="C1183" s="53">
        <v>0</v>
      </c>
      <c r="D1183" s="28"/>
    </row>
    <row r="1184" s="17" customFormat="1" ht="22.15" customHeight="1" spans="1:4">
      <c r="A1184" s="66" t="s">
        <v>945</v>
      </c>
      <c r="B1184" s="53">
        <v>0</v>
      </c>
      <c r="C1184" s="53">
        <v>0</v>
      </c>
      <c r="D1184" s="28"/>
    </row>
    <row r="1185" s="17" customFormat="1" ht="22.15" customHeight="1" spans="1:4">
      <c r="A1185" s="66" t="s">
        <v>946</v>
      </c>
      <c r="B1185" s="50">
        <f>SUM(B1186:B1197)</f>
        <v>0</v>
      </c>
      <c r="C1185" s="50">
        <f>SUM(C1186:C1197)</f>
        <v>0</v>
      </c>
      <c r="D1185" s="28"/>
    </row>
    <row r="1186" s="17" customFormat="1" ht="22.15" customHeight="1" spans="1:4">
      <c r="A1186" s="66" t="s">
        <v>947</v>
      </c>
      <c r="B1186" s="53">
        <v>0</v>
      </c>
      <c r="C1186" s="53">
        <v>0</v>
      </c>
      <c r="D1186" s="28"/>
    </row>
    <row r="1187" s="17" customFormat="1" ht="22.15" customHeight="1" spans="1:4">
      <c r="A1187" s="66" t="s">
        <v>948</v>
      </c>
      <c r="B1187" s="53">
        <v>0</v>
      </c>
      <c r="C1187" s="53">
        <v>0</v>
      </c>
      <c r="D1187" s="28"/>
    </row>
    <row r="1188" s="17" customFormat="1" ht="22.15" customHeight="1" spans="1:4">
      <c r="A1188" s="66" t="s">
        <v>949</v>
      </c>
      <c r="B1188" s="53">
        <v>0</v>
      </c>
      <c r="C1188" s="53">
        <v>0</v>
      </c>
      <c r="D1188" s="28"/>
    </row>
    <row r="1189" s="17" customFormat="1" ht="22.15" customHeight="1" spans="1:4">
      <c r="A1189" s="66" t="s">
        <v>950</v>
      </c>
      <c r="B1189" s="53">
        <v>0</v>
      </c>
      <c r="C1189" s="53">
        <v>0</v>
      </c>
      <c r="D1189" s="28"/>
    </row>
    <row r="1190" s="17" customFormat="1" ht="22.15" customHeight="1" spans="1:4">
      <c r="A1190" s="66" t="s">
        <v>951</v>
      </c>
      <c r="B1190" s="53">
        <v>0</v>
      </c>
      <c r="C1190" s="53">
        <v>0</v>
      </c>
      <c r="D1190" s="56"/>
    </row>
    <row r="1191" s="17" customFormat="1" ht="22.15" customHeight="1" spans="1:4">
      <c r="A1191" s="66" t="s">
        <v>952</v>
      </c>
      <c r="B1191" s="53">
        <v>0</v>
      </c>
      <c r="C1191" s="53">
        <v>0</v>
      </c>
      <c r="D1191" s="28"/>
    </row>
    <row r="1192" s="17" customFormat="1" ht="22.15" customHeight="1" spans="1:4">
      <c r="A1192" s="66" t="s">
        <v>953</v>
      </c>
      <c r="B1192" s="53">
        <v>0</v>
      </c>
      <c r="C1192" s="53">
        <v>0</v>
      </c>
      <c r="D1192" s="28"/>
    </row>
    <row r="1193" s="17" customFormat="1" ht="22.15" customHeight="1" spans="1:4">
      <c r="A1193" s="66" t="s">
        <v>954</v>
      </c>
      <c r="B1193" s="53">
        <v>0</v>
      </c>
      <c r="C1193" s="53">
        <v>0</v>
      </c>
      <c r="D1193" s="28"/>
    </row>
    <row r="1194" s="17" customFormat="1" ht="22.15" customHeight="1" spans="1:4">
      <c r="A1194" s="66" t="s">
        <v>955</v>
      </c>
      <c r="B1194" s="53">
        <v>0</v>
      </c>
      <c r="C1194" s="53">
        <v>0</v>
      </c>
      <c r="D1194" s="28"/>
    </row>
    <row r="1195" s="17" customFormat="1" ht="22.15" customHeight="1" spans="1:4">
      <c r="A1195" s="66" t="s">
        <v>956</v>
      </c>
      <c r="B1195" s="53">
        <v>0</v>
      </c>
      <c r="C1195" s="53">
        <v>0</v>
      </c>
      <c r="D1195" s="28"/>
    </row>
    <row r="1196" s="17" customFormat="1" ht="22.15" customHeight="1" spans="1:4">
      <c r="A1196" s="66" t="s">
        <v>957</v>
      </c>
      <c r="B1196" s="53">
        <v>0</v>
      </c>
      <c r="C1196" s="53">
        <v>0</v>
      </c>
      <c r="D1196" s="28"/>
    </row>
    <row r="1197" s="17" customFormat="1" ht="22.15" customHeight="1" spans="1:4">
      <c r="A1197" s="66" t="s">
        <v>958</v>
      </c>
      <c r="B1197" s="53">
        <v>0</v>
      </c>
      <c r="C1197" s="53">
        <v>0</v>
      </c>
      <c r="D1197" s="28"/>
    </row>
    <row r="1198" s="17" customFormat="1" ht="22.15" customHeight="1" spans="1:4">
      <c r="A1198" s="66" t="s">
        <v>959</v>
      </c>
      <c r="B1198" s="50">
        <f>SUM(B1199,B1211,B1217,B1223,B1231,B1244,B1248,B1252)</f>
        <v>2954</v>
      </c>
      <c r="C1198" s="50">
        <f>SUM(C1199,C1211,C1217,C1223,C1231,C1244,C1248,C1252)</f>
        <v>3027</v>
      </c>
      <c r="D1198" s="28"/>
    </row>
    <row r="1199" s="17" customFormat="1" ht="22.15" customHeight="1" spans="1:4">
      <c r="A1199" s="66" t="s">
        <v>960</v>
      </c>
      <c r="B1199" s="50">
        <f>SUM(B1200:B1210)</f>
        <v>837</v>
      </c>
      <c r="C1199" s="50">
        <f>SUM(C1200:C1210)</f>
        <v>840</v>
      </c>
      <c r="D1199" s="56"/>
    </row>
    <row r="1200" s="17" customFormat="1" ht="22.15" customHeight="1" spans="1:4">
      <c r="A1200" s="66" t="s">
        <v>37</v>
      </c>
      <c r="B1200" s="53">
        <v>515</v>
      </c>
      <c r="C1200" s="53">
        <v>518</v>
      </c>
      <c r="D1200" s="28"/>
    </row>
    <row r="1201" s="17" customFormat="1" ht="22.15" customHeight="1" spans="1:4">
      <c r="A1201" s="66" t="s">
        <v>38</v>
      </c>
      <c r="B1201" s="53">
        <v>0</v>
      </c>
      <c r="C1201" s="53">
        <v>0</v>
      </c>
      <c r="D1201" s="28"/>
    </row>
    <row r="1202" s="17" customFormat="1" ht="22.15" customHeight="1" spans="1:4">
      <c r="A1202" s="66" t="s">
        <v>39</v>
      </c>
      <c r="B1202" s="53">
        <v>0</v>
      </c>
      <c r="C1202" s="53">
        <v>0</v>
      </c>
      <c r="D1202" s="28"/>
    </row>
    <row r="1203" s="17" customFormat="1" ht="22.15" customHeight="1" spans="1:4">
      <c r="A1203" s="66" t="s">
        <v>961</v>
      </c>
      <c r="B1203" s="53">
        <v>0</v>
      </c>
      <c r="C1203" s="53">
        <v>0</v>
      </c>
      <c r="D1203" s="28"/>
    </row>
    <row r="1204" s="17" customFormat="1" ht="22.15" customHeight="1" spans="1:4">
      <c r="A1204" s="66" t="s">
        <v>962</v>
      </c>
      <c r="B1204" s="53">
        <v>0</v>
      </c>
      <c r="C1204" s="53">
        <v>0</v>
      </c>
      <c r="D1204" s="28"/>
    </row>
    <row r="1205" s="17" customFormat="1" ht="22.15" customHeight="1" spans="1:4">
      <c r="A1205" s="66" t="s">
        <v>963</v>
      </c>
      <c r="B1205" s="53">
        <v>0</v>
      </c>
      <c r="C1205" s="53">
        <v>0</v>
      </c>
      <c r="D1205" s="28"/>
    </row>
    <row r="1206" s="17" customFormat="1" ht="22.15" customHeight="1" spans="1:4">
      <c r="A1206" s="66" t="s">
        <v>964</v>
      </c>
      <c r="B1206" s="53">
        <v>0</v>
      </c>
      <c r="C1206" s="53">
        <v>0</v>
      </c>
      <c r="D1206" s="28"/>
    </row>
    <row r="1207" s="17" customFormat="1" ht="22.15" customHeight="1" spans="1:4">
      <c r="A1207" s="66" t="s">
        <v>965</v>
      </c>
      <c r="B1207" s="53">
        <v>0</v>
      </c>
      <c r="C1207" s="53">
        <v>0</v>
      </c>
      <c r="D1207" s="28"/>
    </row>
    <row r="1208" s="17" customFormat="1" ht="22.15" customHeight="1" spans="1:4">
      <c r="A1208" s="66" t="s">
        <v>966</v>
      </c>
      <c r="B1208" s="53">
        <v>0</v>
      </c>
      <c r="C1208" s="53">
        <v>0</v>
      </c>
      <c r="D1208" s="28"/>
    </row>
    <row r="1209" s="17" customFormat="1" ht="22.15" customHeight="1" spans="1:4">
      <c r="A1209" s="66" t="s">
        <v>46</v>
      </c>
      <c r="B1209" s="53">
        <v>0</v>
      </c>
      <c r="C1209" s="53">
        <v>0</v>
      </c>
      <c r="D1209" s="28"/>
    </row>
    <row r="1210" s="17" customFormat="1" ht="22.15" customHeight="1" spans="1:4">
      <c r="A1210" s="66" t="s">
        <v>967</v>
      </c>
      <c r="B1210" s="53">
        <v>322</v>
      </c>
      <c r="C1210" s="53">
        <v>322</v>
      </c>
      <c r="D1210" s="28"/>
    </row>
    <row r="1211" s="17" customFormat="1" ht="22.15" customHeight="1" spans="1:4">
      <c r="A1211" s="66" t="s">
        <v>968</v>
      </c>
      <c r="B1211" s="50">
        <f>SUM(B1212:B1216)</f>
        <v>415</v>
      </c>
      <c r="C1211" s="50">
        <f>SUM(C1212:C1216)</f>
        <v>415</v>
      </c>
      <c r="D1211" s="28"/>
    </row>
    <row r="1212" s="17" customFormat="1" ht="22.15" customHeight="1" spans="1:4">
      <c r="A1212" s="66" t="s">
        <v>37</v>
      </c>
      <c r="B1212" s="53">
        <v>415</v>
      </c>
      <c r="C1212" s="53">
        <v>415</v>
      </c>
      <c r="D1212" s="56"/>
    </row>
    <row r="1213" s="17" customFormat="1" ht="22.15" customHeight="1" spans="1:4">
      <c r="A1213" s="66" t="s">
        <v>38</v>
      </c>
      <c r="B1213" s="53">
        <v>0</v>
      </c>
      <c r="C1213" s="53">
        <v>0</v>
      </c>
      <c r="D1213" s="28"/>
    </row>
    <row r="1214" s="17" customFormat="1" ht="22.15" customHeight="1" spans="1:4">
      <c r="A1214" s="66" t="s">
        <v>39</v>
      </c>
      <c r="B1214" s="53">
        <v>0</v>
      </c>
      <c r="C1214" s="53">
        <v>0</v>
      </c>
      <c r="D1214" s="28"/>
    </row>
    <row r="1215" s="17" customFormat="1" ht="22.15" customHeight="1" spans="1:4">
      <c r="A1215" s="66" t="s">
        <v>969</v>
      </c>
      <c r="B1215" s="53">
        <v>0</v>
      </c>
      <c r="C1215" s="53">
        <v>0</v>
      </c>
      <c r="D1215" s="28"/>
    </row>
    <row r="1216" s="17" customFormat="1" ht="22.15" customHeight="1" spans="1:4">
      <c r="A1216" s="66" t="s">
        <v>970</v>
      </c>
      <c r="B1216" s="53">
        <v>0</v>
      </c>
      <c r="C1216" s="53">
        <v>0</v>
      </c>
      <c r="D1216" s="28"/>
    </row>
    <row r="1217" s="17" customFormat="1" ht="22.15" customHeight="1" spans="1:4">
      <c r="A1217" s="66" t="s">
        <v>971</v>
      </c>
      <c r="B1217" s="50">
        <f>SUM(B1218:B1222)</f>
        <v>0</v>
      </c>
      <c r="C1217" s="50">
        <f>SUM(C1218:C1222)</f>
        <v>0</v>
      </c>
      <c r="D1217" s="28"/>
    </row>
    <row r="1218" s="17" customFormat="1" ht="22.15" customHeight="1" spans="1:4">
      <c r="A1218" s="66" t="s">
        <v>37</v>
      </c>
      <c r="B1218" s="53">
        <v>0</v>
      </c>
      <c r="C1218" s="53">
        <v>0</v>
      </c>
      <c r="D1218" s="28"/>
    </row>
    <row r="1219" s="17" customFormat="1" ht="22.15" customHeight="1" spans="1:4">
      <c r="A1219" s="66" t="s">
        <v>38</v>
      </c>
      <c r="B1219" s="53">
        <v>0</v>
      </c>
      <c r="C1219" s="53">
        <v>0</v>
      </c>
      <c r="D1219" s="28"/>
    </row>
    <row r="1220" s="17" customFormat="1" ht="22.15" customHeight="1" spans="1:4">
      <c r="A1220" s="66" t="s">
        <v>39</v>
      </c>
      <c r="B1220" s="53">
        <v>0</v>
      </c>
      <c r="C1220" s="53">
        <v>0</v>
      </c>
      <c r="D1220" s="28"/>
    </row>
    <row r="1221" s="17" customFormat="1" ht="22.15" customHeight="1" spans="1:4">
      <c r="A1221" s="66" t="s">
        <v>972</v>
      </c>
      <c r="B1221" s="53">
        <v>0</v>
      </c>
      <c r="C1221" s="53">
        <v>0</v>
      </c>
      <c r="D1221" s="28"/>
    </row>
    <row r="1222" s="17" customFormat="1" ht="22.15" customHeight="1" spans="1:4">
      <c r="A1222" s="66" t="s">
        <v>973</v>
      </c>
      <c r="B1222" s="53">
        <v>0</v>
      </c>
      <c r="C1222" s="53">
        <v>0</v>
      </c>
      <c r="D1222" s="28"/>
    </row>
    <row r="1223" s="17" customFormat="1" ht="22.15" customHeight="1" spans="1:4">
      <c r="A1223" s="66" t="s">
        <v>974</v>
      </c>
      <c r="B1223" s="50">
        <f>SUM(B1224:B1230)</f>
        <v>0</v>
      </c>
      <c r="C1223" s="50">
        <f>SUM(C1224:C1230)</f>
        <v>0</v>
      </c>
      <c r="D1223" s="28"/>
    </row>
    <row r="1224" s="17" customFormat="1" ht="22.15" customHeight="1" spans="1:4">
      <c r="A1224" s="66" t="s">
        <v>37</v>
      </c>
      <c r="B1224" s="53">
        <v>0</v>
      </c>
      <c r="C1224" s="53">
        <v>0</v>
      </c>
      <c r="D1224" s="28"/>
    </row>
    <row r="1225" s="17" customFormat="1" ht="22.15" customHeight="1" spans="1:4">
      <c r="A1225" s="66" t="s">
        <v>38</v>
      </c>
      <c r="B1225" s="53">
        <v>0</v>
      </c>
      <c r="C1225" s="53">
        <v>0</v>
      </c>
      <c r="D1225" s="28"/>
    </row>
    <row r="1226" s="17" customFormat="1" ht="22.15" customHeight="1" spans="1:4">
      <c r="A1226" s="66" t="s">
        <v>39</v>
      </c>
      <c r="B1226" s="53">
        <v>0</v>
      </c>
      <c r="C1226" s="53">
        <v>0</v>
      </c>
      <c r="D1226" s="28"/>
    </row>
    <row r="1227" s="17" customFormat="1" ht="22.15" customHeight="1" spans="1:4">
      <c r="A1227" s="66" t="s">
        <v>975</v>
      </c>
      <c r="B1227" s="53">
        <v>0</v>
      </c>
      <c r="C1227" s="53">
        <v>0</v>
      </c>
      <c r="D1227" s="56"/>
    </row>
    <row r="1228" s="17" customFormat="1" ht="22.15" customHeight="1" spans="1:4">
      <c r="A1228" s="66" t="s">
        <v>976</v>
      </c>
      <c r="B1228" s="53">
        <v>0</v>
      </c>
      <c r="C1228" s="53">
        <v>0</v>
      </c>
      <c r="D1228" s="56"/>
    </row>
    <row r="1229" s="17" customFormat="1" ht="22.15" customHeight="1" spans="1:4">
      <c r="A1229" s="66" t="s">
        <v>46</v>
      </c>
      <c r="B1229" s="53">
        <v>0</v>
      </c>
      <c r="C1229" s="53">
        <v>0</v>
      </c>
      <c r="D1229" s="56"/>
    </row>
    <row r="1230" s="17" customFormat="1" ht="22.15" customHeight="1" spans="1:4">
      <c r="A1230" s="66" t="s">
        <v>977</v>
      </c>
      <c r="B1230" s="53">
        <v>0</v>
      </c>
      <c r="C1230" s="53">
        <v>0</v>
      </c>
      <c r="D1230" s="28"/>
    </row>
    <row r="1231" s="17" customFormat="1" ht="22.15" customHeight="1" spans="1:4">
      <c r="A1231" s="66" t="s">
        <v>978</v>
      </c>
      <c r="B1231" s="50">
        <f>SUM(B1232:B1243)</f>
        <v>0</v>
      </c>
      <c r="C1231" s="50">
        <f>SUM(C1232:C1243)</f>
        <v>0</v>
      </c>
      <c r="D1231" s="28"/>
    </row>
    <row r="1232" s="17" customFormat="1" ht="22.15" customHeight="1" spans="1:4">
      <c r="A1232" s="66" t="s">
        <v>37</v>
      </c>
      <c r="B1232" s="53">
        <v>0</v>
      </c>
      <c r="C1232" s="53">
        <v>0</v>
      </c>
      <c r="D1232" s="28"/>
    </row>
    <row r="1233" s="17" customFormat="1" ht="22.15" customHeight="1" spans="1:4">
      <c r="A1233" s="66" t="s">
        <v>38</v>
      </c>
      <c r="B1233" s="53">
        <v>0</v>
      </c>
      <c r="C1233" s="53">
        <v>0</v>
      </c>
      <c r="D1233" s="51"/>
    </row>
    <row r="1234" s="17" customFormat="1" ht="22.15" customHeight="1" spans="1:4">
      <c r="A1234" s="66" t="s">
        <v>39</v>
      </c>
      <c r="B1234" s="53">
        <v>0</v>
      </c>
      <c r="C1234" s="53">
        <v>0</v>
      </c>
      <c r="D1234" s="28"/>
    </row>
    <row r="1235" s="17" customFormat="1" ht="22.15" customHeight="1" spans="1:4">
      <c r="A1235" s="66" t="s">
        <v>979</v>
      </c>
      <c r="B1235" s="53">
        <v>0</v>
      </c>
      <c r="C1235" s="53">
        <v>0</v>
      </c>
      <c r="D1235" s="28"/>
    </row>
    <row r="1236" s="17" customFormat="1" ht="22.15" customHeight="1" spans="1:4">
      <c r="A1236" s="66" t="s">
        <v>980</v>
      </c>
      <c r="B1236" s="53">
        <v>0</v>
      </c>
      <c r="C1236" s="53">
        <v>0</v>
      </c>
      <c r="D1236" s="28"/>
    </row>
    <row r="1237" s="17" customFormat="1" ht="22.15" customHeight="1" spans="1:4">
      <c r="A1237" s="66" t="s">
        <v>981</v>
      </c>
      <c r="B1237" s="53">
        <v>0</v>
      </c>
      <c r="C1237" s="53">
        <v>0</v>
      </c>
      <c r="D1237" s="28"/>
    </row>
    <row r="1238" s="17" customFormat="1" ht="22.15" customHeight="1" spans="1:4">
      <c r="A1238" s="66" t="s">
        <v>982</v>
      </c>
      <c r="B1238" s="53">
        <v>0</v>
      </c>
      <c r="C1238" s="53">
        <v>0</v>
      </c>
      <c r="D1238" s="56"/>
    </row>
    <row r="1239" s="17" customFormat="1" ht="22.15" customHeight="1" spans="1:4">
      <c r="A1239" s="66" t="s">
        <v>983</v>
      </c>
      <c r="B1239" s="53">
        <v>0</v>
      </c>
      <c r="C1239" s="53">
        <v>0</v>
      </c>
      <c r="D1239" s="28"/>
    </row>
    <row r="1240" s="17" customFormat="1" ht="22.15" customHeight="1" spans="1:4">
      <c r="A1240" s="66" t="s">
        <v>984</v>
      </c>
      <c r="B1240" s="53">
        <v>0</v>
      </c>
      <c r="C1240" s="53">
        <v>0</v>
      </c>
      <c r="D1240" s="28"/>
    </row>
    <row r="1241" s="17" customFormat="1" ht="22.15" customHeight="1" spans="1:4">
      <c r="A1241" s="66" t="s">
        <v>985</v>
      </c>
      <c r="B1241" s="53">
        <v>0</v>
      </c>
      <c r="C1241" s="53">
        <v>0</v>
      </c>
      <c r="D1241" s="28"/>
    </row>
    <row r="1242" s="17" customFormat="1" ht="22.15" customHeight="1" spans="1:4">
      <c r="A1242" s="66" t="s">
        <v>986</v>
      </c>
      <c r="B1242" s="53">
        <v>0</v>
      </c>
      <c r="C1242" s="53">
        <v>0</v>
      </c>
      <c r="D1242" s="56"/>
    </row>
    <row r="1243" s="17" customFormat="1" ht="22.15" customHeight="1" spans="1:4">
      <c r="A1243" s="66" t="s">
        <v>987</v>
      </c>
      <c r="B1243" s="53">
        <v>0</v>
      </c>
      <c r="C1243" s="53">
        <v>0</v>
      </c>
      <c r="D1243" s="28"/>
    </row>
    <row r="1244" s="17" customFormat="1" ht="22.15" customHeight="1" spans="1:4">
      <c r="A1244" s="66" t="s">
        <v>988</v>
      </c>
      <c r="B1244" s="50">
        <f>SUM(B1245:B1247)</f>
        <v>1121</v>
      </c>
      <c r="C1244" s="50">
        <f>SUM(C1245:C1247)</f>
        <v>1291</v>
      </c>
      <c r="D1244" s="28"/>
    </row>
    <row r="1245" s="17" customFormat="1" ht="22.15" customHeight="1" spans="1:4">
      <c r="A1245" s="66" t="s">
        <v>989</v>
      </c>
      <c r="B1245" s="53">
        <v>951</v>
      </c>
      <c r="C1245" s="53">
        <v>951</v>
      </c>
      <c r="D1245" s="28"/>
    </row>
    <row r="1246" s="17" customFormat="1" ht="22.15" customHeight="1" spans="1:4">
      <c r="A1246" s="66" t="s">
        <v>990</v>
      </c>
      <c r="B1246" s="53">
        <v>0</v>
      </c>
      <c r="C1246" s="53">
        <v>0</v>
      </c>
      <c r="D1246" s="56"/>
    </row>
    <row r="1247" s="17" customFormat="1" ht="22.15" customHeight="1" spans="1:4">
      <c r="A1247" s="66" t="s">
        <v>991</v>
      </c>
      <c r="B1247" s="53">
        <v>170</v>
      </c>
      <c r="C1247" s="53">
        <v>340</v>
      </c>
      <c r="D1247" s="56"/>
    </row>
    <row r="1248" s="17" customFormat="1" ht="22.15" customHeight="1" spans="1:4">
      <c r="A1248" s="66" t="s">
        <v>992</v>
      </c>
      <c r="B1248" s="50">
        <f>SUM(B1249:B1251)</f>
        <v>581</v>
      </c>
      <c r="C1248" s="50">
        <f>SUM(C1249:C1251)</f>
        <v>481</v>
      </c>
      <c r="D1248" s="28"/>
    </row>
    <row r="1249" s="17" customFormat="1" ht="22.15" customHeight="1" spans="1:4">
      <c r="A1249" s="66" t="s">
        <v>993</v>
      </c>
      <c r="B1249" s="53">
        <v>481</v>
      </c>
      <c r="C1249" s="53">
        <v>481</v>
      </c>
      <c r="D1249" s="28"/>
    </row>
    <row r="1250" s="17" customFormat="1" ht="22.15" customHeight="1" spans="1:4">
      <c r="A1250" s="66" t="s">
        <v>994</v>
      </c>
      <c r="B1250" s="53">
        <v>0</v>
      </c>
      <c r="C1250" s="53">
        <v>0</v>
      </c>
      <c r="D1250" s="28"/>
    </row>
    <row r="1251" s="17" customFormat="1" ht="22.15" customHeight="1" spans="1:4">
      <c r="A1251" s="66" t="s">
        <v>995</v>
      </c>
      <c r="B1251" s="53">
        <v>100</v>
      </c>
      <c r="C1251" s="53">
        <v>0</v>
      </c>
      <c r="D1251" s="51"/>
    </row>
    <row r="1252" s="17" customFormat="1" ht="22.15" customHeight="1" spans="1:4">
      <c r="A1252" s="66" t="s">
        <v>996</v>
      </c>
      <c r="B1252" s="50"/>
      <c r="C1252" s="50"/>
      <c r="D1252" s="28"/>
    </row>
    <row r="1253" s="17" customFormat="1" ht="22.15" customHeight="1" spans="1:4">
      <c r="A1253" s="66" t="s">
        <v>997</v>
      </c>
      <c r="B1253" s="53">
        <v>1500</v>
      </c>
      <c r="C1253" s="53">
        <v>3771</v>
      </c>
      <c r="D1253" s="28"/>
    </row>
    <row r="1254" s="17" customFormat="1" ht="22.15" customHeight="1" spans="1:4">
      <c r="A1254" s="66" t="s">
        <v>998</v>
      </c>
      <c r="B1254" s="50">
        <f>SUM(B1255)</f>
        <v>6191</v>
      </c>
      <c r="C1254" s="50">
        <f>SUM(C1255)</f>
        <v>6523</v>
      </c>
      <c r="D1254" s="28"/>
    </row>
    <row r="1255" s="17" customFormat="1" ht="22.15" customHeight="1" spans="1:4">
      <c r="A1255" s="66" t="s">
        <v>999</v>
      </c>
      <c r="B1255" s="50">
        <f>SUM(B1256:B1259)</f>
        <v>6191</v>
      </c>
      <c r="C1255" s="50">
        <f>SUM(C1256:C1259)</f>
        <v>6523</v>
      </c>
      <c r="D1255" s="28"/>
    </row>
    <row r="1256" s="17" customFormat="1" ht="22.15" customHeight="1" spans="1:4">
      <c r="A1256" s="66" t="s">
        <v>1000</v>
      </c>
      <c r="B1256" s="53">
        <v>6191</v>
      </c>
      <c r="C1256" s="53">
        <v>6523</v>
      </c>
      <c r="D1256" s="28"/>
    </row>
    <row r="1257" s="17" customFormat="1" ht="22.15" customHeight="1" spans="1:4">
      <c r="A1257" s="66" t="s">
        <v>1001</v>
      </c>
      <c r="B1257" s="53">
        <v>0</v>
      </c>
      <c r="C1257" s="53">
        <v>0</v>
      </c>
      <c r="D1257" s="28"/>
    </row>
    <row r="1258" s="17" customFormat="1" ht="22.15" customHeight="1" spans="1:4">
      <c r="A1258" s="66" t="s">
        <v>1002</v>
      </c>
      <c r="B1258" s="53">
        <v>0</v>
      </c>
      <c r="C1258" s="53">
        <v>0</v>
      </c>
      <c r="D1258" s="28"/>
    </row>
    <row r="1259" s="17" customFormat="1" ht="22.15" customHeight="1" spans="1:4">
      <c r="A1259" s="66" t="s">
        <v>1003</v>
      </c>
      <c r="B1259" s="53">
        <v>0</v>
      </c>
      <c r="C1259" s="53">
        <v>0</v>
      </c>
      <c r="D1259" s="28"/>
    </row>
    <row r="1260" s="17" customFormat="1" ht="22.15" customHeight="1" spans="1:4">
      <c r="A1260" s="49" t="s">
        <v>1004</v>
      </c>
      <c r="B1260" s="50">
        <f>B1261</f>
        <v>70</v>
      </c>
      <c r="C1260" s="50">
        <f>C1261</f>
        <v>70</v>
      </c>
      <c r="D1260" s="28"/>
    </row>
    <row r="1261" s="17" customFormat="1" ht="22.15" customHeight="1" spans="1:4">
      <c r="A1261" s="49" t="s">
        <v>1005</v>
      </c>
      <c r="B1261" s="53">
        <v>70</v>
      </c>
      <c r="C1261" s="53">
        <v>70</v>
      </c>
      <c r="D1261" s="28"/>
    </row>
    <row r="1262" s="17" customFormat="1" ht="22.15" customHeight="1" spans="1:4">
      <c r="A1262" s="49" t="s">
        <v>1006</v>
      </c>
      <c r="B1262" s="50">
        <f>SUM(B1263:B1264)</f>
        <v>2582</v>
      </c>
      <c r="C1262" s="50">
        <f>SUM(C1263:C1264)</f>
        <v>2409</v>
      </c>
      <c r="D1262" s="56"/>
    </row>
    <row r="1263" s="17" customFormat="1" ht="22.15" customHeight="1" spans="1:4">
      <c r="A1263" s="49" t="s">
        <v>1007</v>
      </c>
      <c r="B1263" s="53"/>
      <c r="C1263" s="53"/>
      <c r="D1263" s="28"/>
    </row>
    <row r="1264" s="17" customFormat="1" ht="22.15" customHeight="1" spans="1:4">
      <c r="A1264" s="49" t="s">
        <v>861</v>
      </c>
      <c r="B1264" s="53">
        <v>2582</v>
      </c>
      <c r="C1264" s="53">
        <v>2409</v>
      </c>
      <c r="D1264" s="28"/>
    </row>
    <row r="1265" s="17" customFormat="1" ht="22.15" customHeight="1" spans="1:4">
      <c r="A1265" s="49"/>
      <c r="B1265" s="53"/>
      <c r="C1265" s="53"/>
      <c r="D1265" s="28"/>
    </row>
    <row r="1266" s="17" customFormat="1" ht="22.15" customHeight="1" spans="1:4">
      <c r="A1266" s="49"/>
      <c r="B1266" s="53"/>
      <c r="C1266" s="53"/>
      <c r="D1266" s="28"/>
    </row>
    <row r="1267" s="17" customFormat="1" ht="22.15" customHeight="1" spans="1:4">
      <c r="A1267" s="71" t="s">
        <v>1008</v>
      </c>
      <c r="B1267" s="57">
        <f>SUM(B4,B233,B237,B249,B339,B390,B446,B503,B628,B698,B772,B791,B902,B966,B1030,B1050,B1080,B1090,B1134,B1154,B1198,B1254,B1260,B1253,B1262)</f>
        <v>419871</v>
      </c>
      <c r="C1267" s="57">
        <f>SUM(C4,C233,C237,C249,C339,C390,C446,C503,C628,C698,C772,C791,C902,C966,C1030,C1050,C1080,C1090,C1134,C1154,C1198,C1254,C1260,C1253,C1262)</f>
        <v>362281</v>
      </c>
      <c r="D1267" s="28"/>
    </row>
  </sheetData>
  <mergeCells count="1">
    <mergeCell ref="A1:D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67"/>
  <sheetViews>
    <sheetView tabSelected="1" workbookViewId="0">
      <pane xSplit="1" ySplit="3" topLeftCell="B374" activePane="bottomRight" state="frozen"/>
      <selection/>
      <selection pane="topRight"/>
      <selection pane="bottomLeft"/>
      <selection pane="bottomRight" activeCell="C388" sqref="C388"/>
    </sheetView>
  </sheetViews>
  <sheetFormatPr defaultColWidth="10.8571428571429" defaultRowHeight="12" outlineLevelCol="3"/>
  <cols>
    <col min="1" max="1" width="29.8571428571429" style="17" customWidth="1"/>
    <col min="2" max="2" width="13.8571428571429" style="45" customWidth="1"/>
    <col min="3" max="3" width="13.8571428571429" style="46" customWidth="1"/>
    <col min="4" max="4" width="12.1428571428571" style="45" customWidth="1"/>
  </cols>
  <sheetData>
    <row r="1" s="15" customFormat="1" ht="20.25" spans="1:4">
      <c r="A1" s="18" t="s">
        <v>34</v>
      </c>
      <c r="B1" s="18"/>
      <c r="C1" s="47"/>
      <c r="D1" s="18"/>
    </row>
    <row r="2" s="17" customFormat="1" ht="20.25" customHeight="1" spans="2:4">
      <c r="B2" s="45"/>
      <c r="C2" s="46"/>
      <c r="D2" s="45" t="s">
        <v>1</v>
      </c>
    </row>
    <row r="3" s="17" customFormat="1" ht="36" customHeight="1" spans="1:4">
      <c r="A3" s="23" t="s">
        <v>2</v>
      </c>
      <c r="B3" s="48" t="s">
        <v>3</v>
      </c>
      <c r="C3" s="48" t="s">
        <v>4</v>
      </c>
      <c r="D3" s="23" t="s">
        <v>5</v>
      </c>
    </row>
    <row r="4" s="17" customFormat="1" ht="22.15" customHeight="1" spans="1:4">
      <c r="A4" s="49" t="s">
        <v>35</v>
      </c>
      <c r="B4" s="50">
        <f>SUM(B5+B17+B26+B37+B48+B59+B70+B78+B87+B100+B109+B120+B132+B139+B147+B153+B160+B167+B174+B181+B188+B196+B202+B208+B215+B230)</f>
        <v>42730</v>
      </c>
      <c r="C4" s="50">
        <f>SUM(C5+C17+C26+C37+C48+C59+C70+C78+C87+C100+C109+C120+C132+C139+C147+C153+C160+C167+C174+C181+C188+C196+C202+C208+C215+C230)</f>
        <v>37286</v>
      </c>
      <c r="D4" s="51"/>
    </row>
    <row r="5" s="17" customFormat="1" ht="22.15" customHeight="1" spans="1:4">
      <c r="A5" s="52" t="s">
        <v>36</v>
      </c>
      <c r="B5" s="50">
        <f>SUM(B6:B16)</f>
        <v>692</v>
      </c>
      <c r="C5" s="50">
        <f>SUM(C6:C16)</f>
        <v>692</v>
      </c>
      <c r="D5" s="50"/>
    </row>
    <row r="6" s="17" customFormat="1" ht="22.15" customHeight="1" spans="1:4">
      <c r="A6" s="52" t="s">
        <v>37</v>
      </c>
      <c r="B6" s="53">
        <v>434</v>
      </c>
      <c r="C6" s="53">
        <v>434</v>
      </c>
      <c r="D6" s="28"/>
    </row>
    <row r="7" s="17" customFormat="1" ht="22.15" customHeight="1" spans="1:4">
      <c r="A7" s="52" t="s">
        <v>38</v>
      </c>
      <c r="B7" s="50">
        <v>110</v>
      </c>
      <c r="C7" s="50">
        <v>110</v>
      </c>
      <c r="D7" s="28"/>
    </row>
    <row r="8" s="17" customFormat="1" ht="22.15" customHeight="1" spans="1:4">
      <c r="A8" s="54" t="s">
        <v>39</v>
      </c>
      <c r="B8" s="50"/>
      <c r="C8" s="50"/>
      <c r="D8" s="28"/>
    </row>
    <row r="9" s="17" customFormat="1" ht="22.15" customHeight="1" spans="1:4">
      <c r="A9" s="54" t="s">
        <v>40</v>
      </c>
      <c r="B9" s="50"/>
      <c r="C9" s="50"/>
      <c r="D9" s="28"/>
    </row>
    <row r="10" s="17" customFormat="1" ht="22.15" customHeight="1" spans="1:4">
      <c r="A10" s="54" t="s">
        <v>41</v>
      </c>
      <c r="B10" s="50"/>
      <c r="C10" s="50"/>
      <c r="D10" s="28"/>
    </row>
    <row r="11" s="17" customFormat="1" ht="22.15" customHeight="1" spans="1:4">
      <c r="A11" s="49" t="s">
        <v>42</v>
      </c>
      <c r="B11" s="50"/>
      <c r="C11" s="50"/>
      <c r="D11" s="28"/>
    </row>
    <row r="12" s="17" customFormat="1" ht="22.15" customHeight="1" spans="1:4">
      <c r="A12" s="49" t="s">
        <v>43</v>
      </c>
      <c r="B12" s="50"/>
      <c r="C12" s="50"/>
      <c r="D12" s="28"/>
    </row>
    <row r="13" s="17" customFormat="1" ht="22.15" customHeight="1" spans="1:4">
      <c r="A13" s="49" t="s">
        <v>44</v>
      </c>
      <c r="B13" s="50"/>
      <c r="C13" s="50"/>
      <c r="D13" s="28"/>
    </row>
    <row r="14" s="17" customFormat="1" ht="22.15" customHeight="1" spans="1:4">
      <c r="A14" s="49" t="s">
        <v>45</v>
      </c>
      <c r="B14" s="50"/>
      <c r="C14" s="50"/>
      <c r="D14" s="28"/>
    </row>
    <row r="15" s="17" customFormat="1" ht="22.15" customHeight="1" spans="1:4">
      <c r="A15" s="49" t="s">
        <v>46</v>
      </c>
      <c r="B15" s="50"/>
      <c r="C15" s="50"/>
      <c r="D15" s="28"/>
    </row>
    <row r="16" s="17" customFormat="1" ht="22.15" customHeight="1" spans="1:4">
      <c r="A16" s="49" t="s">
        <v>47</v>
      </c>
      <c r="B16" s="50">
        <v>148</v>
      </c>
      <c r="C16" s="50">
        <v>148</v>
      </c>
      <c r="D16" s="28"/>
    </row>
    <row r="17" s="17" customFormat="1" ht="22.15" customHeight="1" spans="1:4">
      <c r="A17" s="52" t="s">
        <v>48</v>
      </c>
      <c r="B17" s="50">
        <f>SUM(B18:B25)</f>
        <v>413</v>
      </c>
      <c r="C17" s="50">
        <f>SUM(C18:C25)</f>
        <v>459</v>
      </c>
      <c r="D17" s="50"/>
    </row>
    <row r="18" s="17" customFormat="1" ht="22.15" customHeight="1" spans="1:4">
      <c r="A18" s="52" t="s">
        <v>37</v>
      </c>
      <c r="B18" s="53">
        <v>413</v>
      </c>
      <c r="C18" s="53">
        <v>344</v>
      </c>
      <c r="D18" s="28"/>
    </row>
    <row r="19" s="17" customFormat="1" ht="22.15" customHeight="1" spans="1:4">
      <c r="A19" s="52" t="s">
        <v>38</v>
      </c>
      <c r="B19" s="50"/>
      <c r="C19" s="50">
        <v>115</v>
      </c>
      <c r="D19" s="28"/>
    </row>
    <row r="20" s="17" customFormat="1" ht="22.15" customHeight="1" spans="1:4">
      <c r="A20" s="54" t="s">
        <v>39</v>
      </c>
      <c r="B20" s="50"/>
      <c r="C20" s="50"/>
      <c r="D20" s="28"/>
    </row>
    <row r="21" s="17" customFormat="1" ht="22.15" customHeight="1" spans="1:4">
      <c r="A21" s="54" t="s">
        <v>49</v>
      </c>
      <c r="B21" s="50"/>
      <c r="C21" s="50"/>
      <c r="D21" s="28"/>
    </row>
    <row r="22" s="17" customFormat="1" ht="22.15" customHeight="1" spans="1:4">
      <c r="A22" s="54" t="s">
        <v>50</v>
      </c>
      <c r="B22" s="50"/>
      <c r="C22" s="50"/>
      <c r="D22" s="28"/>
    </row>
    <row r="23" s="17" customFormat="1" ht="22.15" customHeight="1" spans="1:4">
      <c r="A23" s="54" t="s">
        <v>51</v>
      </c>
      <c r="B23" s="50"/>
      <c r="C23" s="50"/>
      <c r="D23" s="28"/>
    </row>
    <row r="24" s="17" customFormat="1" ht="22.15" customHeight="1" spans="1:4">
      <c r="A24" s="54" t="s">
        <v>46</v>
      </c>
      <c r="B24" s="50"/>
      <c r="C24" s="50"/>
      <c r="D24" s="28"/>
    </row>
    <row r="25" s="17" customFormat="1" ht="22.15" customHeight="1" spans="1:4">
      <c r="A25" s="54" t="s">
        <v>52</v>
      </c>
      <c r="B25" s="50"/>
      <c r="C25" s="50"/>
      <c r="D25" s="28"/>
    </row>
    <row r="26" s="17" customFormat="1" ht="22.15" customHeight="1" spans="1:4">
      <c r="A26" s="52" t="s">
        <v>53</v>
      </c>
      <c r="B26" s="50">
        <f>SUM(B27:B36)</f>
        <v>4352</v>
      </c>
      <c r="C26" s="50">
        <f>SUM(C27:C36)</f>
        <v>4432</v>
      </c>
      <c r="D26" s="50"/>
    </row>
    <row r="27" s="17" customFormat="1" ht="22.15" customHeight="1" spans="1:4">
      <c r="A27" s="52" t="s">
        <v>37</v>
      </c>
      <c r="B27" s="53">
        <v>4152</v>
      </c>
      <c r="C27" s="53">
        <v>4232</v>
      </c>
      <c r="D27" s="28"/>
    </row>
    <row r="28" s="17" customFormat="1" ht="22.15" customHeight="1" spans="1:4">
      <c r="A28" s="52" t="s">
        <v>38</v>
      </c>
      <c r="B28" s="50">
        <v>200</v>
      </c>
      <c r="C28" s="50">
        <v>200</v>
      </c>
      <c r="D28" s="28"/>
    </row>
    <row r="29" s="17" customFormat="1" ht="22.15" customHeight="1" spans="1:4">
      <c r="A29" s="54" t="s">
        <v>39</v>
      </c>
      <c r="B29" s="50"/>
      <c r="C29" s="50"/>
      <c r="D29" s="28"/>
    </row>
    <row r="30" s="17" customFormat="1" ht="22.15" customHeight="1" spans="1:4">
      <c r="A30" s="54" t="s">
        <v>54</v>
      </c>
      <c r="B30" s="50"/>
      <c r="C30" s="50"/>
      <c r="D30" s="28"/>
    </row>
    <row r="31" s="17" customFormat="1" ht="22.15" customHeight="1" spans="1:4">
      <c r="A31" s="54" t="s">
        <v>55</v>
      </c>
      <c r="B31" s="50"/>
      <c r="C31" s="50"/>
      <c r="D31" s="28"/>
    </row>
    <row r="32" s="17" customFormat="1" ht="22.15" customHeight="1" spans="1:4">
      <c r="A32" s="55" t="s">
        <v>56</v>
      </c>
      <c r="B32" s="50"/>
      <c r="C32" s="50"/>
      <c r="D32" s="28"/>
    </row>
    <row r="33" s="17" customFormat="1" ht="22.15" customHeight="1" spans="1:4">
      <c r="A33" s="52" t="s">
        <v>57</v>
      </c>
      <c r="B33" s="50"/>
      <c r="C33" s="50"/>
      <c r="D33" s="28"/>
    </row>
    <row r="34" s="17" customFormat="1" ht="22.15" customHeight="1" spans="1:4">
      <c r="A34" s="54" t="s">
        <v>58</v>
      </c>
      <c r="B34" s="50"/>
      <c r="C34" s="50"/>
      <c r="D34" s="28"/>
    </row>
    <row r="35" s="17" customFormat="1" ht="22.15" customHeight="1" spans="1:4">
      <c r="A35" s="54" t="s">
        <v>46</v>
      </c>
      <c r="B35" s="50"/>
      <c r="C35" s="50"/>
      <c r="D35" s="28"/>
    </row>
    <row r="36" s="17" customFormat="1" ht="22.15" customHeight="1" spans="1:4">
      <c r="A36" s="54" t="s">
        <v>59</v>
      </c>
      <c r="B36" s="50"/>
      <c r="C36" s="50"/>
      <c r="D36" s="28"/>
    </row>
    <row r="37" s="17" customFormat="1" ht="22.15" customHeight="1" spans="1:4">
      <c r="A37" s="52" t="s">
        <v>60</v>
      </c>
      <c r="B37" s="50">
        <f>SUM(B38:B47)</f>
        <v>370</v>
      </c>
      <c r="C37" s="50">
        <f>SUM(C38:C47)</f>
        <v>370</v>
      </c>
      <c r="D37" s="50"/>
    </row>
    <row r="38" s="17" customFormat="1" ht="22.15" customHeight="1" spans="1:4">
      <c r="A38" s="52" t="s">
        <v>37</v>
      </c>
      <c r="B38" s="53">
        <v>370</v>
      </c>
      <c r="C38" s="53">
        <v>370</v>
      </c>
      <c r="D38" s="56"/>
    </row>
    <row r="39" s="17" customFormat="1" ht="22.15" customHeight="1" spans="1:4">
      <c r="A39" s="52" t="s">
        <v>38</v>
      </c>
      <c r="B39" s="50"/>
      <c r="C39" s="50"/>
      <c r="D39" s="28"/>
    </row>
    <row r="40" s="17" customFormat="1" ht="22.15" customHeight="1" spans="1:4">
      <c r="A40" s="54" t="s">
        <v>39</v>
      </c>
      <c r="B40" s="50"/>
      <c r="C40" s="50"/>
      <c r="D40" s="28"/>
    </row>
    <row r="41" s="17" customFormat="1" ht="22.15" customHeight="1" spans="1:4">
      <c r="A41" s="54" t="s">
        <v>61</v>
      </c>
      <c r="B41" s="50"/>
      <c r="C41" s="50"/>
      <c r="D41" s="28"/>
    </row>
    <row r="42" s="17" customFormat="1" ht="22.15" customHeight="1" spans="1:4">
      <c r="A42" s="54" t="s">
        <v>62</v>
      </c>
      <c r="B42" s="50"/>
      <c r="C42" s="50"/>
      <c r="D42" s="28"/>
    </row>
    <row r="43" s="17" customFormat="1" ht="22.15" customHeight="1" spans="1:4">
      <c r="A43" s="52" t="s">
        <v>63</v>
      </c>
      <c r="B43" s="50"/>
      <c r="C43" s="50"/>
      <c r="D43" s="28"/>
    </row>
    <row r="44" s="17" customFormat="1" ht="22.15" customHeight="1" spans="1:4">
      <c r="A44" s="52" t="s">
        <v>64</v>
      </c>
      <c r="B44" s="50"/>
      <c r="C44" s="50"/>
      <c r="D44" s="28"/>
    </row>
    <row r="45" s="17" customFormat="1" ht="22.15" customHeight="1" spans="1:4">
      <c r="A45" s="52" t="s">
        <v>65</v>
      </c>
      <c r="B45" s="50"/>
      <c r="C45" s="50"/>
      <c r="D45" s="28"/>
    </row>
    <row r="46" s="17" customFormat="1" ht="22.15" customHeight="1" spans="1:4">
      <c r="A46" s="52" t="s">
        <v>46</v>
      </c>
      <c r="B46" s="50"/>
      <c r="C46" s="50"/>
      <c r="D46" s="28"/>
    </row>
    <row r="47" s="17" customFormat="1" ht="22.15" customHeight="1" spans="1:4">
      <c r="A47" s="54" t="s">
        <v>66</v>
      </c>
      <c r="B47" s="50"/>
      <c r="C47" s="50"/>
      <c r="D47" s="28"/>
    </row>
    <row r="48" s="17" customFormat="1" ht="22.15" customHeight="1" spans="1:4">
      <c r="A48" s="54" t="s">
        <v>67</v>
      </c>
      <c r="B48" s="50">
        <f>SUM(B49:B58)</f>
        <v>384</v>
      </c>
      <c r="C48" s="50">
        <f>SUM(C49:C58)</f>
        <v>384</v>
      </c>
      <c r="D48" s="50"/>
    </row>
    <row r="49" s="17" customFormat="1" ht="22.15" customHeight="1" spans="1:4">
      <c r="A49" s="54" t="s">
        <v>37</v>
      </c>
      <c r="B49" s="50">
        <v>145</v>
      </c>
      <c r="C49" s="50">
        <v>145</v>
      </c>
      <c r="D49" s="28"/>
    </row>
    <row r="50" s="17" customFormat="1" ht="22.15" customHeight="1" spans="1:4">
      <c r="A50" s="49" t="s">
        <v>38</v>
      </c>
      <c r="B50" s="50"/>
      <c r="C50" s="50"/>
      <c r="D50" s="56"/>
    </row>
    <row r="51" s="17" customFormat="1" ht="22.15" customHeight="1" spans="1:4">
      <c r="A51" s="52" t="s">
        <v>39</v>
      </c>
      <c r="B51" s="50"/>
      <c r="C51" s="50"/>
      <c r="D51" s="28"/>
    </row>
    <row r="52" s="17" customFormat="1" ht="22.15" customHeight="1" spans="1:4">
      <c r="A52" s="52" t="s">
        <v>68</v>
      </c>
      <c r="B52" s="50"/>
      <c r="C52" s="50"/>
      <c r="D52" s="28"/>
    </row>
    <row r="53" s="17" customFormat="1" ht="22.15" customHeight="1" spans="1:4">
      <c r="A53" s="52" t="s">
        <v>69</v>
      </c>
      <c r="B53" s="50"/>
      <c r="C53" s="50"/>
      <c r="D53" s="28"/>
    </row>
    <row r="54" s="17" customFormat="1" ht="22.15" customHeight="1" spans="1:4">
      <c r="A54" s="54" t="s">
        <v>70</v>
      </c>
      <c r="B54" s="50"/>
      <c r="C54" s="50"/>
      <c r="D54" s="28"/>
    </row>
    <row r="55" s="17" customFormat="1" ht="22.15" customHeight="1" spans="1:4">
      <c r="A55" s="54" t="s">
        <v>71</v>
      </c>
      <c r="B55" s="50">
        <v>239</v>
      </c>
      <c r="C55" s="50">
        <v>239</v>
      </c>
      <c r="D55" s="28"/>
    </row>
    <row r="56" s="17" customFormat="1" ht="22.15" customHeight="1" spans="1:4">
      <c r="A56" s="54" t="s">
        <v>72</v>
      </c>
      <c r="B56" s="50"/>
      <c r="C56" s="50"/>
      <c r="D56" s="28"/>
    </row>
    <row r="57" s="17" customFormat="1" ht="22.15" customHeight="1" spans="1:4">
      <c r="A57" s="52" t="s">
        <v>46</v>
      </c>
      <c r="B57" s="50"/>
      <c r="C57" s="50"/>
      <c r="D57" s="28"/>
    </row>
    <row r="58" s="17" customFormat="1" ht="22.15" customHeight="1" spans="1:4">
      <c r="A58" s="54" t="s">
        <v>73</v>
      </c>
      <c r="B58" s="50"/>
      <c r="C58" s="50"/>
      <c r="D58" s="28"/>
    </row>
    <row r="59" s="17" customFormat="1" ht="22.15" customHeight="1" spans="1:4">
      <c r="A59" s="55" t="s">
        <v>74</v>
      </c>
      <c r="B59" s="50">
        <f>SUM(B60:B69)</f>
        <v>4368</v>
      </c>
      <c r="C59" s="50">
        <f>SUM(C60:C69)</f>
        <v>3968</v>
      </c>
      <c r="D59" s="50"/>
    </row>
    <row r="60" s="17" customFormat="1" ht="22.15" customHeight="1" spans="1:4">
      <c r="A60" s="54" t="s">
        <v>37</v>
      </c>
      <c r="B60" s="53">
        <v>3493</v>
      </c>
      <c r="C60" s="53">
        <v>3493</v>
      </c>
      <c r="D60" s="28"/>
    </row>
    <row r="61" s="17" customFormat="1" ht="22.15" customHeight="1" spans="1:4">
      <c r="A61" s="49" t="s">
        <v>38</v>
      </c>
      <c r="B61" s="50">
        <v>875</v>
      </c>
      <c r="C61" s="50">
        <v>475</v>
      </c>
      <c r="D61" s="56"/>
    </row>
    <row r="62" s="17" customFormat="1" ht="22.15" customHeight="1" spans="1:4">
      <c r="A62" s="49" t="s">
        <v>39</v>
      </c>
      <c r="B62" s="50"/>
      <c r="C62" s="50"/>
      <c r="D62" s="56"/>
    </row>
    <row r="63" s="17" customFormat="1" ht="22.15" customHeight="1" spans="1:4">
      <c r="A63" s="49" t="s">
        <v>75</v>
      </c>
      <c r="B63" s="50"/>
      <c r="C63" s="50"/>
      <c r="D63" s="56"/>
    </row>
    <row r="64" s="17" customFormat="1" ht="22.15" customHeight="1" spans="1:4">
      <c r="A64" s="49" t="s">
        <v>76</v>
      </c>
      <c r="B64" s="50"/>
      <c r="C64" s="50"/>
      <c r="D64" s="56"/>
    </row>
    <row r="65" s="17" customFormat="1" ht="22.15" customHeight="1" spans="1:4">
      <c r="A65" s="49" t="s">
        <v>77</v>
      </c>
      <c r="B65" s="50"/>
      <c r="C65" s="50"/>
      <c r="D65" s="56"/>
    </row>
    <row r="66" s="17" customFormat="1" ht="22.15" customHeight="1" spans="1:4">
      <c r="A66" s="52" t="s">
        <v>78</v>
      </c>
      <c r="B66" s="50"/>
      <c r="C66" s="50"/>
      <c r="D66" s="56"/>
    </row>
    <row r="67" s="17" customFormat="1" ht="22.15" customHeight="1" spans="1:4">
      <c r="A67" s="54" t="s">
        <v>79</v>
      </c>
      <c r="B67" s="50"/>
      <c r="C67" s="50"/>
      <c r="D67" s="56"/>
    </row>
    <row r="68" s="17" customFormat="1" ht="22.15" customHeight="1" spans="1:4">
      <c r="A68" s="54" t="s">
        <v>46</v>
      </c>
      <c r="B68" s="50"/>
      <c r="C68" s="50"/>
      <c r="D68" s="56"/>
    </row>
    <row r="69" s="17" customFormat="1" ht="22.15" customHeight="1" spans="1:4">
      <c r="A69" s="54" t="s">
        <v>80</v>
      </c>
      <c r="B69" s="50"/>
      <c r="C69" s="50"/>
      <c r="D69" s="56"/>
    </row>
    <row r="70" s="17" customFormat="1" ht="22.15" customHeight="1" spans="1:4">
      <c r="A70" s="52" t="s">
        <v>81</v>
      </c>
      <c r="B70" s="50">
        <f>SUM(B71:B77)</f>
        <v>3400</v>
      </c>
      <c r="C70" s="50">
        <f>SUM(C71:C77)</f>
        <v>3000</v>
      </c>
      <c r="D70" s="50"/>
    </row>
    <row r="71" s="17" customFormat="1" ht="22.15" customHeight="1" spans="1:4">
      <c r="A71" s="52" t="s">
        <v>37</v>
      </c>
      <c r="B71" s="57">
        <v>3400</v>
      </c>
      <c r="C71" s="58">
        <v>3000</v>
      </c>
      <c r="D71" s="56"/>
    </row>
    <row r="72" s="17" customFormat="1" ht="22.15" customHeight="1" spans="1:4">
      <c r="A72" s="52" t="s">
        <v>38</v>
      </c>
      <c r="B72" s="50"/>
      <c r="C72" s="50"/>
      <c r="D72" s="56"/>
    </row>
    <row r="73" s="17" customFormat="1" ht="22.15" customHeight="1" spans="1:4">
      <c r="A73" s="54" t="s">
        <v>39</v>
      </c>
      <c r="B73" s="50"/>
      <c r="C73" s="50"/>
      <c r="D73" s="28"/>
    </row>
    <row r="74" s="17" customFormat="1" ht="22.15" customHeight="1" spans="1:4">
      <c r="A74" s="52" t="s">
        <v>78</v>
      </c>
      <c r="B74" s="50"/>
      <c r="C74" s="50"/>
      <c r="D74" s="28"/>
    </row>
    <row r="75" s="17" customFormat="1" ht="22.15" customHeight="1" spans="1:4">
      <c r="A75" s="54" t="s">
        <v>82</v>
      </c>
      <c r="B75" s="50"/>
      <c r="C75" s="50"/>
      <c r="D75" s="28"/>
    </row>
    <row r="76" s="17" customFormat="1" ht="22.15" customHeight="1" spans="1:4">
      <c r="A76" s="54" t="s">
        <v>46</v>
      </c>
      <c r="B76" s="50"/>
      <c r="C76" s="50"/>
      <c r="D76" s="28"/>
    </row>
    <row r="77" s="17" customFormat="1" ht="22.15" customHeight="1" spans="1:4">
      <c r="A77" s="54" t="s">
        <v>83</v>
      </c>
      <c r="B77" s="50"/>
      <c r="C77" s="50"/>
      <c r="D77" s="28"/>
    </row>
    <row r="78" s="17" customFormat="1" ht="22.15" customHeight="1" spans="1:4">
      <c r="A78" s="54" t="s">
        <v>84</v>
      </c>
      <c r="B78" s="50">
        <f>SUM(B79:B86)</f>
        <v>566</v>
      </c>
      <c r="C78" s="50">
        <f>SUM(C79:C86)</f>
        <v>566</v>
      </c>
      <c r="D78" s="50"/>
    </row>
    <row r="79" s="17" customFormat="1" ht="22.15" customHeight="1" spans="1:4">
      <c r="A79" s="52" t="s">
        <v>37</v>
      </c>
      <c r="B79" s="53">
        <v>336</v>
      </c>
      <c r="C79" s="53">
        <v>336</v>
      </c>
      <c r="D79" s="28"/>
    </row>
    <row r="80" s="17" customFormat="1" ht="22.15" customHeight="1" spans="1:4">
      <c r="A80" s="52" t="s">
        <v>38</v>
      </c>
      <c r="B80" s="50"/>
      <c r="C80" s="50"/>
      <c r="D80" s="28"/>
    </row>
    <row r="81" s="17" customFormat="1" ht="22.15" customHeight="1" spans="1:4">
      <c r="A81" s="52" t="s">
        <v>39</v>
      </c>
      <c r="B81" s="50"/>
      <c r="C81" s="50"/>
      <c r="D81" s="28"/>
    </row>
    <row r="82" s="17" customFormat="1" ht="22.15" customHeight="1" spans="1:4">
      <c r="A82" s="59" t="s">
        <v>85</v>
      </c>
      <c r="B82" s="53">
        <v>230</v>
      </c>
      <c r="C82" s="53">
        <v>230</v>
      </c>
      <c r="D82" s="28"/>
    </row>
    <row r="83" s="17" customFormat="1" ht="22.15" customHeight="1" spans="1:4">
      <c r="A83" s="54" t="s">
        <v>86</v>
      </c>
      <c r="B83" s="50"/>
      <c r="C83" s="50"/>
      <c r="D83" s="28"/>
    </row>
    <row r="84" s="17" customFormat="1" ht="22.15" customHeight="1" spans="1:4">
      <c r="A84" s="54" t="s">
        <v>78</v>
      </c>
      <c r="B84" s="50"/>
      <c r="C84" s="50"/>
      <c r="D84" s="56"/>
    </row>
    <row r="85" s="17" customFormat="1" ht="22.15" customHeight="1" spans="1:4">
      <c r="A85" s="54" t="s">
        <v>46</v>
      </c>
      <c r="B85" s="50"/>
      <c r="C85" s="50"/>
      <c r="D85" s="28"/>
    </row>
    <row r="86" s="17" customFormat="1" ht="22.15" customHeight="1" spans="1:4">
      <c r="A86" s="49" t="s">
        <v>87</v>
      </c>
      <c r="B86" s="50"/>
      <c r="C86" s="50"/>
      <c r="D86" s="28"/>
    </row>
    <row r="87" s="17" customFormat="1" ht="22.15" customHeight="1" spans="1:4">
      <c r="A87" s="52" t="s">
        <v>88</v>
      </c>
      <c r="B87" s="50">
        <f>SUM(B88:B99)</f>
        <v>0</v>
      </c>
      <c r="C87" s="50">
        <f>SUM(C88:C99)</f>
        <v>0</v>
      </c>
      <c r="D87" s="50"/>
    </row>
    <row r="88" s="17" customFormat="1" ht="22.15" customHeight="1" spans="1:4">
      <c r="A88" s="52" t="s">
        <v>37</v>
      </c>
      <c r="B88" s="50"/>
      <c r="C88" s="50"/>
      <c r="D88" s="28"/>
    </row>
    <row r="89" s="17" customFormat="1" ht="22.15" customHeight="1" spans="1:4">
      <c r="A89" s="54" t="s">
        <v>38</v>
      </c>
      <c r="B89" s="50"/>
      <c r="C89" s="50"/>
      <c r="D89" s="28"/>
    </row>
    <row r="90" s="17" customFormat="1" ht="22.15" customHeight="1" spans="1:4">
      <c r="A90" s="54" t="s">
        <v>39</v>
      </c>
      <c r="B90" s="50"/>
      <c r="C90" s="50"/>
      <c r="D90" s="28"/>
    </row>
    <row r="91" s="17" customFormat="1" ht="22.15" customHeight="1" spans="1:4">
      <c r="A91" s="52" t="s">
        <v>89</v>
      </c>
      <c r="B91" s="50"/>
      <c r="C91" s="50"/>
      <c r="D91" s="28"/>
    </row>
    <row r="92" s="17" customFormat="1" ht="22.15" customHeight="1" spans="1:4">
      <c r="A92" s="52" t="s">
        <v>90</v>
      </c>
      <c r="B92" s="50"/>
      <c r="C92" s="50"/>
      <c r="D92" s="28"/>
    </row>
    <row r="93" s="17" customFormat="1" ht="22.15" customHeight="1" spans="1:4">
      <c r="A93" s="52" t="s">
        <v>78</v>
      </c>
      <c r="B93" s="50"/>
      <c r="C93" s="50"/>
      <c r="D93" s="56"/>
    </row>
    <row r="94" s="17" customFormat="1" ht="22.15" customHeight="1" spans="1:4">
      <c r="A94" s="52" t="s">
        <v>91</v>
      </c>
      <c r="B94" s="50"/>
      <c r="C94" s="50"/>
      <c r="D94" s="28"/>
    </row>
    <row r="95" s="17" customFormat="1" ht="22.15" customHeight="1" spans="1:4">
      <c r="A95" s="52" t="s">
        <v>92</v>
      </c>
      <c r="B95" s="50"/>
      <c r="C95" s="50"/>
      <c r="D95" s="28"/>
    </row>
    <row r="96" s="17" customFormat="1" ht="22.15" customHeight="1" spans="1:4">
      <c r="A96" s="52" t="s">
        <v>93</v>
      </c>
      <c r="B96" s="50"/>
      <c r="C96" s="50"/>
      <c r="D96" s="28"/>
    </row>
    <row r="97" s="17" customFormat="1" ht="22.15" customHeight="1" spans="1:4">
      <c r="A97" s="52" t="s">
        <v>94</v>
      </c>
      <c r="B97" s="50"/>
      <c r="C97" s="50"/>
      <c r="D97" s="28"/>
    </row>
    <row r="98" s="17" customFormat="1" ht="22.15" customHeight="1" spans="1:4">
      <c r="A98" s="54" t="s">
        <v>46</v>
      </c>
      <c r="B98" s="50"/>
      <c r="C98" s="50"/>
      <c r="D98" s="28"/>
    </row>
    <row r="99" s="17" customFormat="1" ht="22.15" customHeight="1" spans="1:4">
      <c r="A99" s="54" t="s">
        <v>95</v>
      </c>
      <c r="B99" s="50"/>
      <c r="C99" s="50"/>
      <c r="D99" s="28"/>
    </row>
    <row r="100" s="17" customFormat="1" ht="22.15" customHeight="1" spans="1:4">
      <c r="A100" s="60" t="s">
        <v>96</v>
      </c>
      <c r="B100" s="50">
        <f>SUM(B101:B108)</f>
        <v>5182</v>
      </c>
      <c r="C100" s="50">
        <f>SUM(C101:C108)</f>
        <v>5182</v>
      </c>
      <c r="D100" s="50"/>
    </row>
    <row r="101" s="17" customFormat="1" ht="22.15" customHeight="1" spans="1:4">
      <c r="A101" s="52" t="s">
        <v>37</v>
      </c>
      <c r="B101" s="53">
        <v>5182</v>
      </c>
      <c r="C101" s="53">
        <v>5182</v>
      </c>
      <c r="D101" s="28"/>
    </row>
    <row r="102" s="17" customFormat="1" ht="22.15" customHeight="1" spans="1:4">
      <c r="A102" s="52" t="s">
        <v>38</v>
      </c>
      <c r="B102" s="50"/>
      <c r="C102" s="50"/>
      <c r="D102" s="28"/>
    </row>
    <row r="103" s="17" customFormat="1" ht="22.15" customHeight="1" spans="1:4">
      <c r="A103" s="52" t="s">
        <v>39</v>
      </c>
      <c r="B103" s="50"/>
      <c r="C103" s="50"/>
      <c r="D103" s="56"/>
    </row>
    <row r="104" s="17" customFormat="1" ht="22.15" customHeight="1" spans="1:4">
      <c r="A104" s="54" t="s">
        <v>97</v>
      </c>
      <c r="B104" s="50"/>
      <c r="C104" s="50"/>
      <c r="D104" s="28"/>
    </row>
    <row r="105" s="17" customFormat="1" ht="22.15" customHeight="1" spans="1:4">
      <c r="A105" s="54" t="s">
        <v>98</v>
      </c>
      <c r="B105" s="50"/>
      <c r="C105" s="50"/>
      <c r="D105" s="28"/>
    </row>
    <row r="106" s="17" customFormat="1" ht="22.15" customHeight="1" spans="1:4">
      <c r="A106" s="54" t="s">
        <v>99</v>
      </c>
      <c r="B106" s="50"/>
      <c r="C106" s="50"/>
      <c r="D106" s="28"/>
    </row>
    <row r="107" s="17" customFormat="1" ht="22.15" customHeight="1" spans="1:4">
      <c r="A107" s="52" t="s">
        <v>46</v>
      </c>
      <c r="B107" s="50"/>
      <c r="C107" s="50"/>
      <c r="D107" s="28"/>
    </row>
    <row r="108" s="17" customFormat="1" ht="22.15" customHeight="1" spans="1:4">
      <c r="A108" s="52" t="s">
        <v>100</v>
      </c>
      <c r="B108" s="50"/>
      <c r="C108" s="50"/>
      <c r="D108" s="28"/>
    </row>
    <row r="109" s="17" customFormat="1" ht="22.15" customHeight="1" spans="1:4">
      <c r="A109" s="49" t="s">
        <v>101</v>
      </c>
      <c r="B109" s="50">
        <f>SUM(B110:B119)</f>
        <v>160</v>
      </c>
      <c r="C109" s="50">
        <f>SUM(C110:C119)</f>
        <v>160</v>
      </c>
      <c r="D109" s="50"/>
    </row>
    <row r="110" s="17" customFormat="1" ht="22.15" customHeight="1" spans="1:4">
      <c r="A110" s="52" t="s">
        <v>37</v>
      </c>
      <c r="B110" s="53">
        <v>141</v>
      </c>
      <c r="C110" s="53">
        <v>141</v>
      </c>
      <c r="D110" s="28"/>
    </row>
    <row r="111" s="17" customFormat="1" ht="22.15" customHeight="1" spans="1:4">
      <c r="A111" s="52" t="s">
        <v>38</v>
      </c>
      <c r="B111" s="50">
        <v>19</v>
      </c>
      <c r="C111" s="50">
        <v>19</v>
      </c>
      <c r="D111" s="28"/>
    </row>
    <row r="112" s="17" customFormat="1" ht="22.15" customHeight="1" spans="1:4">
      <c r="A112" s="52" t="s">
        <v>39</v>
      </c>
      <c r="B112" s="50"/>
      <c r="C112" s="50"/>
      <c r="D112" s="28"/>
    </row>
    <row r="113" s="17" customFormat="1" ht="22.15" customHeight="1" spans="1:4">
      <c r="A113" s="54" t="s">
        <v>102</v>
      </c>
      <c r="B113" s="50"/>
      <c r="C113" s="50"/>
      <c r="D113" s="28"/>
    </row>
    <row r="114" s="17" customFormat="1" ht="22.15" customHeight="1" spans="1:4">
      <c r="A114" s="54" t="s">
        <v>103</v>
      </c>
      <c r="B114" s="50"/>
      <c r="C114" s="50"/>
      <c r="D114" s="28"/>
    </row>
    <row r="115" s="17" customFormat="1" ht="22.15" customHeight="1" spans="1:4">
      <c r="A115" s="54" t="s">
        <v>104</v>
      </c>
      <c r="B115" s="50"/>
      <c r="C115" s="50"/>
      <c r="D115" s="28"/>
    </row>
    <row r="116" s="17" customFormat="1" ht="22.15" customHeight="1" spans="1:4">
      <c r="A116" s="52" t="s">
        <v>105</v>
      </c>
      <c r="B116" s="50"/>
      <c r="C116" s="50"/>
      <c r="D116" s="28"/>
    </row>
    <row r="117" s="17" customFormat="1" ht="22.15" customHeight="1" spans="1:4">
      <c r="A117" s="52" t="s">
        <v>106</v>
      </c>
      <c r="B117" s="50"/>
      <c r="C117" s="50"/>
      <c r="D117" s="28"/>
    </row>
    <row r="118" s="17" customFormat="1" ht="22.15" customHeight="1" spans="1:4">
      <c r="A118" s="52" t="s">
        <v>46</v>
      </c>
      <c r="B118" s="50"/>
      <c r="C118" s="50"/>
      <c r="D118" s="56"/>
    </row>
    <row r="119" s="17" customFormat="1" ht="22.15" customHeight="1" spans="1:4">
      <c r="A119" s="54" t="s">
        <v>107</v>
      </c>
      <c r="B119" s="50"/>
      <c r="C119" s="50"/>
      <c r="D119" s="28"/>
    </row>
    <row r="120" s="17" customFormat="1" ht="22.15" customHeight="1" spans="1:4">
      <c r="A120" s="54" t="s">
        <v>108</v>
      </c>
      <c r="B120" s="50">
        <f>SUM(B121:B131)</f>
        <v>0</v>
      </c>
      <c r="C120" s="50">
        <f>SUM(C121:C131)</f>
        <v>0</v>
      </c>
      <c r="D120" s="50"/>
    </row>
    <row r="121" s="17" customFormat="1" ht="22.15" customHeight="1" spans="1:4">
      <c r="A121" s="54" t="s">
        <v>37</v>
      </c>
      <c r="B121" s="50"/>
      <c r="C121" s="50"/>
      <c r="D121" s="28"/>
    </row>
    <row r="122" s="17" customFormat="1" ht="22.15" customHeight="1" spans="1:4">
      <c r="A122" s="49" t="s">
        <v>38</v>
      </c>
      <c r="B122" s="50"/>
      <c r="C122" s="50"/>
      <c r="D122" s="28"/>
    </row>
    <row r="123" s="17" customFormat="1" ht="22.15" customHeight="1" spans="1:4">
      <c r="A123" s="52" t="s">
        <v>39</v>
      </c>
      <c r="B123" s="50"/>
      <c r="C123" s="50"/>
      <c r="D123" s="28"/>
    </row>
    <row r="124" s="17" customFormat="1" ht="22.15" customHeight="1" spans="1:4">
      <c r="A124" s="52" t="s">
        <v>109</v>
      </c>
      <c r="B124" s="50"/>
      <c r="C124" s="50"/>
      <c r="D124" s="28"/>
    </row>
    <row r="125" s="17" customFormat="1" ht="22.15" customHeight="1" spans="1:4">
      <c r="A125" s="52" t="s">
        <v>110</v>
      </c>
      <c r="B125" s="50"/>
      <c r="C125" s="50"/>
      <c r="D125" s="28"/>
    </row>
    <row r="126" s="17" customFormat="1" ht="22.15" customHeight="1" spans="1:4">
      <c r="A126" s="54" t="s">
        <v>111</v>
      </c>
      <c r="B126" s="50"/>
      <c r="C126" s="50"/>
      <c r="D126" s="28"/>
    </row>
    <row r="127" s="17" customFormat="1" ht="22.15" customHeight="1" spans="1:4">
      <c r="A127" s="52" t="s">
        <v>112</v>
      </c>
      <c r="B127" s="50"/>
      <c r="C127" s="50"/>
      <c r="D127" s="56"/>
    </row>
    <row r="128" s="17" customFormat="1" ht="22.15" customHeight="1" spans="1:4">
      <c r="A128" s="52" t="s">
        <v>113</v>
      </c>
      <c r="B128" s="50"/>
      <c r="C128" s="50"/>
      <c r="D128" s="28"/>
    </row>
    <row r="129" s="17" customFormat="1" ht="22.15" customHeight="1" spans="1:4">
      <c r="A129" s="52" t="s">
        <v>114</v>
      </c>
      <c r="B129" s="50"/>
      <c r="C129" s="50"/>
      <c r="D129" s="28"/>
    </row>
    <row r="130" s="17" customFormat="1" ht="22.15" customHeight="1" spans="1:4">
      <c r="A130" s="52" t="s">
        <v>46</v>
      </c>
      <c r="B130" s="50"/>
      <c r="C130" s="50"/>
      <c r="D130" s="28"/>
    </row>
    <row r="131" s="17" customFormat="1" ht="22.15" customHeight="1" spans="1:4">
      <c r="A131" s="52" t="s">
        <v>115</v>
      </c>
      <c r="B131" s="50"/>
      <c r="C131" s="50"/>
      <c r="D131" s="28"/>
    </row>
    <row r="132" s="17" customFormat="1" ht="22.15" customHeight="1" spans="1:4">
      <c r="A132" s="52" t="s">
        <v>116</v>
      </c>
      <c r="B132" s="50">
        <f>SUM(B133:B138)</f>
        <v>0</v>
      </c>
      <c r="C132" s="50">
        <f>SUM(C133:C138)</f>
        <v>0</v>
      </c>
      <c r="D132" s="50"/>
    </row>
    <row r="133" s="17" customFormat="1" ht="22.15" customHeight="1" spans="1:4">
      <c r="A133" s="52" t="s">
        <v>37</v>
      </c>
      <c r="B133" s="50"/>
      <c r="C133" s="50"/>
      <c r="D133" s="28"/>
    </row>
    <row r="134" s="17" customFormat="1" ht="22.15" customHeight="1" spans="1:4">
      <c r="A134" s="52" t="s">
        <v>38</v>
      </c>
      <c r="B134" s="50"/>
      <c r="C134" s="50"/>
      <c r="D134" s="28"/>
    </row>
    <row r="135" s="17" customFormat="1" ht="22.15" customHeight="1" spans="1:4">
      <c r="A135" s="54" t="s">
        <v>39</v>
      </c>
      <c r="B135" s="50"/>
      <c r="C135" s="50"/>
      <c r="D135" s="28"/>
    </row>
    <row r="136" s="17" customFormat="1" ht="22.15" customHeight="1" spans="1:4">
      <c r="A136" s="54" t="s">
        <v>117</v>
      </c>
      <c r="B136" s="50"/>
      <c r="C136" s="50"/>
      <c r="D136" s="28"/>
    </row>
    <row r="137" s="17" customFormat="1" ht="22.15" customHeight="1" spans="1:4">
      <c r="A137" s="54" t="s">
        <v>46</v>
      </c>
      <c r="B137" s="50"/>
      <c r="C137" s="50"/>
      <c r="D137" s="28"/>
    </row>
    <row r="138" s="17" customFormat="1" ht="22.15" customHeight="1" spans="1:4">
      <c r="A138" s="49" t="s">
        <v>118</v>
      </c>
      <c r="B138" s="50"/>
      <c r="C138" s="50"/>
      <c r="D138" s="56"/>
    </row>
    <row r="139" s="17" customFormat="1" ht="22.15" customHeight="1" spans="1:4">
      <c r="A139" s="52" t="s">
        <v>119</v>
      </c>
      <c r="B139" s="50">
        <f>SUM(B140:B146)</f>
        <v>0</v>
      </c>
      <c r="C139" s="50">
        <f>SUM(C140:C146)</f>
        <v>0</v>
      </c>
      <c r="D139" s="50"/>
    </row>
    <row r="140" s="17" customFormat="1" ht="22.15" customHeight="1" spans="1:4">
      <c r="A140" s="52" t="s">
        <v>37</v>
      </c>
      <c r="B140" s="50"/>
      <c r="C140" s="50"/>
      <c r="D140" s="28"/>
    </row>
    <row r="141" s="17" customFormat="1" ht="22.15" customHeight="1" spans="1:4">
      <c r="A141" s="54" t="s">
        <v>38</v>
      </c>
      <c r="B141" s="50"/>
      <c r="C141" s="50"/>
      <c r="D141" s="28"/>
    </row>
    <row r="142" s="17" customFormat="1" ht="22.15" customHeight="1" spans="1:4">
      <c r="A142" s="54" t="s">
        <v>39</v>
      </c>
      <c r="B142" s="50"/>
      <c r="C142" s="50"/>
      <c r="D142" s="28"/>
    </row>
    <row r="143" s="17" customFormat="1" ht="22.15" customHeight="1" spans="1:4">
      <c r="A143" s="54" t="s">
        <v>120</v>
      </c>
      <c r="B143" s="50"/>
      <c r="C143" s="50"/>
      <c r="D143" s="28"/>
    </row>
    <row r="144" s="17" customFormat="1" ht="22.15" customHeight="1" spans="1:4">
      <c r="A144" s="49" t="s">
        <v>121</v>
      </c>
      <c r="B144" s="50"/>
      <c r="C144" s="50"/>
      <c r="D144" s="28"/>
    </row>
    <row r="145" s="17" customFormat="1" ht="22.15" customHeight="1" spans="1:4">
      <c r="A145" s="52" t="s">
        <v>46</v>
      </c>
      <c r="B145" s="50"/>
      <c r="C145" s="50"/>
      <c r="D145" s="28"/>
    </row>
    <row r="146" s="17" customFormat="1" ht="22.15" customHeight="1" spans="1:4">
      <c r="A146" s="52" t="s">
        <v>122</v>
      </c>
      <c r="B146" s="50"/>
      <c r="C146" s="50"/>
      <c r="D146" s="28"/>
    </row>
    <row r="147" s="17" customFormat="1" ht="22.15" customHeight="1" spans="1:4">
      <c r="A147" s="54" t="s">
        <v>123</v>
      </c>
      <c r="B147" s="50">
        <f>SUM(B148:B152)</f>
        <v>173</v>
      </c>
      <c r="C147" s="50">
        <f>SUM(C148:C152)</f>
        <v>173</v>
      </c>
      <c r="D147" s="50"/>
    </row>
    <row r="148" s="17" customFormat="1" ht="22.15" customHeight="1" spans="1:4">
      <c r="A148" s="54" t="s">
        <v>37</v>
      </c>
      <c r="B148" s="53">
        <v>173</v>
      </c>
      <c r="C148" s="53">
        <v>173</v>
      </c>
      <c r="D148" s="28"/>
    </row>
    <row r="149" s="17" customFormat="1" ht="22.15" customHeight="1" spans="1:4">
      <c r="A149" s="54" t="s">
        <v>38</v>
      </c>
      <c r="B149" s="50"/>
      <c r="C149" s="50"/>
      <c r="D149" s="28"/>
    </row>
    <row r="150" s="17" customFormat="1" ht="22.15" customHeight="1" spans="1:4">
      <c r="A150" s="52" t="s">
        <v>39</v>
      </c>
      <c r="B150" s="50"/>
      <c r="C150" s="50"/>
      <c r="D150" s="56"/>
    </row>
    <row r="151" s="17" customFormat="1" ht="22.15" customHeight="1" spans="1:4">
      <c r="A151" s="55" t="s">
        <v>124</v>
      </c>
      <c r="B151" s="50"/>
      <c r="C151" s="50"/>
      <c r="D151" s="28"/>
    </row>
    <row r="152" s="17" customFormat="1" ht="22.15" customHeight="1" spans="1:4">
      <c r="A152" s="52" t="s">
        <v>125</v>
      </c>
      <c r="B152" s="50"/>
      <c r="C152" s="50"/>
      <c r="D152" s="28"/>
    </row>
    <row r="153" s="17" customFormat="1" ht="22.15" customHeight="1" spans="1:4">
      <c r="A153" s="54" t="s">
        <v>126</v>
      </c>
      <c r="B153" s="50">
        <f>SUM(B154:B159)</f>
        <v>82</v>
      </c>
      <c r="C153" s="50">
        <f>SUM(C154:C159)</f>
        <v>82</v>
      </c>
      <c r="D153" s="50"/>
    </row>
    <row r="154" s="17" customFormat="1" ht="22.15" customHeight="1" spans="1:4">
      <c r="A154" s="54" t="s">
        <v>37</v>
      </c>
      <c r="B154" s="50">
        <v>82</v>
      </c>
      <c r="C154" s="50">
        <v>82</v>
      </c>
      <c r="D154" s="28"/>
    </row>
    <row r="155" s="17" customFormat="1" ht="22.15" customHeight="1" spans="1:4">
      <c r="A155" s="54" t="s">
        <v>38</v>
      </c>
      <c r="B155" s="50"/>
      <c r="C155" s="50"/>
      <c r="D155" s="28"/>
    </row>
    <row r="156" s="17" customFormat="1" ht="22.15" customHeight="1" spans="1:4">
      <c r="A156" s="49" t="s">
        <v>39</v>
      </c>
      <c r="B156" s="50"/>
      <c r="C156" s="50"/>
      <c r="D156" s="28"/>
    </row>
    <row r="157" s="17" customFormat="1" ht="22.15" customHeight="1" spans="1:4">
      <c r="A157" s="52" t="s">
        <v>51</v>
      </c>
      <c r="B157" s="50"/>
      <c r="C157" s="50"/>
      <c r="D157" s="28"/>
    </row>
    <row r="158" s="17" customFormat="1" ht="22.15" customHeight="1" spans="1:4">
      <c r="A158" s="52" t="s">
        <v>46</v>
      </c>
      <c r="B158" s="50"/>
      <c r="C158" s="50"/>
      <c r="D158" s="28"/>
    </row>
    <row r="159" s="17" customFormat="1" ht="22.15" customHeight="1" spans="1:4">
      <c r="A159" s="52" t="s">
        <v>127</v>
      </c>
      <c r="B159" s="50"/>
      <c r="C159" s="50"/>
      <c r="D159" s="28"/>
    </row>
    <row r="160" s="17" customFormat="1" ht="22.15" customHeight="1" spans="1:4">
      <c r="A160" s="54" t="s">
        <v>128</v>
      </c>
      <c r="B160" s="50">
        <f>SUM(B161:B166)</f>
        <v>253</v>
      </c>
      <c r="C160" s="50">
        <f>SUM(C161:C166)</f>
        <v>253</v>
      </c>
      <c r="D160" s="50"/>
    </row>
    <row r="161" s="17" customFormat="1" ht="22.15" customHeight="1" spans="1:4">
      <c r="A161" s="54" t="s">
        <v>37</v>
      </c>
      <c r="B161" s="53">
        <v>182</v>
      </c>
      <c r="C161" s="53">
        <v>182</v>
      </c>
      <c r="D161" s="28"/>
    </row>
    <row r="162" s="17" customFormat="1" ht="22.15" customHeight="1" spans="1:4">
      <c r="A162" s="54" t="s">
        <v>38</v>
      </c>
      <c r="B162" s="53">
        <v>71</v>
      </c>
      <c r="C162" s="53">
        <v>71</v>
      </c>
      <c r="D162" s="28"/>
    </row>
    <row r="163" s="17" customFormat="1" ht="22.15" customHeight="1" spans="1:4">
      <c r="A163" s="52" t="s">
        <v>39</v>
      </c>
      <c r="B163" s="50"/>
      <c r="C163" s="50"/>
      <c r="D163" s="28"/>
    </row>
    <row r="164" s="17" customFormat="1" ht="22.15" customHeight="1" spans="1:4">
      <c r="A164" s="52" t="s">
        <v>129</v>
      </c>
      <c r="B164" s="50"/>
      <c r="C164" s="50"/>
      <c r="D164" s="28"/>
    </row>
    <row r="165" s="17" customFormat="1" ht="22.15" customHeight="1" spans="1:4">
      <c r="A165" s="54" t="s">
        <v>46</v>
      </c>
      <c r="B165" s="50"/>
      <c r="C165" s="50"/>
      <c r="D165" s="28"/>
    </row>
    <row r="166" s="17" customFormat="1" ht="22.15" customHeight="1" spans="1:4">
      <c r="A166" s="54" t="s">
        <v>130</v>
      </c>
      <c r="B166" s="50"/>
      <c r="C166" s="50"/>
      <c r="D166" s="28"/>
    </row>
    <row r="167" s="17" customFormat="1" ht="22.15" customHeight="1" spans="1:4">
      <c r="A167" s="54" t="s">
        <v>131</v>
      </c>
      <c r="B167" s="50">
        <f>SUM(B168:B173)</f>
        <v>874</v>
      </c>
      <c r="C167" s="50">
        <f>SUM(C168:C173)</f>
        <v>874</v>
      </c>
      <c r="D167" s="50"/>
    </row>
    <row r="168" s="17" customFormat="1" ht="22.15" customHeight="1" spans="1:4">
      <c r="A168" s="54" t="s">
        <v>37</v>
      </c>
      <c r="B168" s="53">
        <v>841</v>
      </c>
      <c r="C168" s="53">
        <v>841</v>
      </c>
      <c r="D168" s="28"/>
    </row>
    <row r="169" s="17" customFormat="1" ht="22.15" customHeight="1" spans="1:4">
      <c r="A169" s="52" t="s">
        <v>38</v>
      </c>
      <c r="B169" s="50">
        <v>33</v>
      </c>
      <c r="C169" s="50">
        <v>33</v>
      </c>
      <c r="D169" s="28"/>
    </row>
    <row r="170" s="17" customFormat="1" ht="22.15" customHeight="1" spans="1:4">
      <c r="A170" s="52" t="s">
        <v>39</v>
      </c>
      <c r="B170" s="50"/>
      <c r="C170" s="50"/>
      <c r="D170" s="28"/>
    </row>
    <row r="171" s="17" customFormat="1" ht="22.15" customHeight="1" spans="1:4">
      <c r="A171" s="52" t="s">
        <v>132</v>
      </c>
      <c r="B171" s="50"/>
      <c r="C171" s="50"/>
      <c r="D171" s="28"/>
    </row>
    <row r="172" s="17" customFormat="1" ht="22.15" customHeight="1" spans="1:4">
      <c r="A172" s="54" t="s">
        <v>46</v>
      </c>
      <c r="B172" s="50"/>
      <c r="C172" s="50"/>
      <c r="D172" s="28"/>
    </row>
    <row r="173" s="17" customFormat="1" ht="22.15" customHeight="1" spans="1:4">
      <c r="A173" s="54" t="s">
        <v>133</v>
      </c>
      <c r="B173" s="50"/>
      <c r="C173" s="50"/>
      <c r="D173" s="56"/>
    </row>
    <row r="174" s="17" customFormat="1" ht="22.15" customHeight="1" spans="1:4">
      <c r="A174" s="54" t="s">
        <v>134</v>
      </c>
      <c r="B174" s="50">
        <f>SUM(B175:B180)</f>
        <v>730</v>
      </c>
      <c r="C174" s="50">
        <f>SUM(C175:C180)</f>
        <v>716</v>
      </c>
      <c r="D174" s="50"/>
    </row>
    <row r="175" s="44" customFormat="1" ht="22.15" customHeight="1" spans="1:4">
      <c r="A175" s="52" t="s">
        <v>37</v>
      </c>
      <c r="B175" s="53">
        <v>374</v>
      </c>
      <c r="C175" s="53">
        <v>360</v>
      </c>
      <c r="D175" s="28"/>
    </row>
    <row r="176" s="17" customFormat="1" ht="22.15" customHeight="1" spans="1:4">
      <c r="A176" s="52" t="s">
        <v>38</v>
      </c>
      <c r="B176" s="50"/>
      <c r="C176" s="50"/>
      <c r="D176" s="28"/>
    </row>
    <row r="177" s="17" customFormat="1" ht="22.15" customHeight="1" spans="1:4">
      <c r="A177" s="52" t="s">
        <v>39</v>
      </c>
      <c r="B177" s="50"/>
      <c r="C177" s="50"/>
      <c r="D177" s="28"/>
    </row>
    <row r="178" s="17" customFormat="1" ht="22.15" customHeight="1" spans="1:4">
      <c r="A178" s="52" t="s">
        <v>135</v>
      </c>
      <c r="B178" s="50"/>
      <c r="C178" s="50"/>
      <c r="D178" s="28"/>
    </row>
    <row r="179" s="17" customFormat="1" ht="22.15" customHeight="1" spans="1:4">
      <c r="A179" s="52" t="s">
        <v>46</v>
      </c>
      <c r="B179" s="50"/>
      <c r="C179" s="50"/>
      <c r="D179" s="28"/>
    </row>
    <row r="180" s="17" customFormat="1" ht="22.15" customHeight="1" spans="1:4">
      <c r="A180" s="54" t="s">
        <v>136</v>
      </c>
      <c r="B180" s="50">
        <v>356</v>
      </c>
      <c r="C180" s="50">
        <v>356</v>
      </c>
      <c r="D180" s="56"/>
    </row>
    <row r="181" s="17" customFormat="1" ht="22.15" customHeight="1" spans="1:4">
      <c r="A181" s="54" t="s">
        <v>137</v>
      </c>
      <c r="B181" s="50">
        <f>SUM(B182:B187)</f>
        <v>198</v>
      </c>
      <c r="C181" s="50">
        <f>SUM(C182:C187)</f>
        <v>198</v>
      </c>
      <c r="D181" s="50"/>
    </row>
    <row r="182" s="17" customFormat="1" ht="22.15" customHeight="1" spans="1:4">
      <c r="A182" s="49" t="s">
        <v>37</v>
      </c>
      <c r="B182" s="53">
        <v>188</v>
      </c>
      <c r="C182" s="53">
        <v>188</v>
      </c>
      <c r="D182" s="28"/>
    </row>
    <row r="183" s="17" customFormat="1" ht="22.15" customHeight="1" spans="1:4">
      <c r="A183" s="52" t="s">
        <v>38</v>
      </c>
      <c r="B183" s="50">
        <v>10</v>
      </c>
      <c r="C183" s="50">
        <v>10</v>
      </c>
      <c r="D183" s="28"/>
    </row>
    <row r="184" s="17" customFormat="1" ht="22.15" customHeight="1" spans="1:4">
      <c r="A184" s="52" t="s">
        <v>39</v>
      </c>
      <c r="B184" s="50"/>
      <c r="C184" s="50"/>
      <c r="D184" s="28"/>
    </row>
    <row r="185" s="17" customFormat="1" ht="22.15" customHeight="1" spans="1:4">
      <c r="A185" s="52" t="s">
        <v>138</v>
      </c>
      <c r="B185" s="50"/>
      <c r="C185" s="50"/>
      <c r="D185" s="28"/>
    </row>
    <row r="186" s="17" customFormat="1" ht="22.15" customHeight="1" spans="1:4">
      <c r="A186" s="52" t="s">
        <v>46</v>
      </c>
      <c r="B186" s="50"/>
      <c r="C186" s="50"/>
      <c r="D186" s="28"/>
    </row>
    <row r="187" s="17" customFormat="1" ht="22.15" customHeight="1" spans="1:4">
      <c r="A187" s="54" t="s">
        <v>139</v>
      </c>
      <c r="B187" s="50"/>
      <c r="C187" s="50"/>
      <c r="D187" s="56"/>
    </row>
    <row r="188" s="17" customFormat="1" ht="22.15" customHeight="1" spans="1:4">
      <c r="A188" s="54" t="s">
        <v>140</v>
      </c>
      <c r="B188" s="50">
        <f>SUM(B189:B195)</f>
        <v>244</v>
      </c>
      <c r="C188" s="50">
        <f>SUM(C189:C195)</f>
        <v>244</v>
      </c>
      <c r="D188" s="50"/>
    </row>
    <row r="189" s="17" customFormat="1" ht="22.15" customHeight="1" spans="1:4">
      <c r="A189" s="54" t="s">
        <v>37</v>
      </c>
      <c r="B189" s="53">
        <v>244</v>
      </c>
      <c r="C189" s="53">
        <v>244</v>
      </c>
      <c r="D189" s="28"/>
    </row>
    <row r="190" s="17" customFormat="1" ht="22.15" customHeight="1" spans="1:4">
      <c r="A190" s="52" t="s">
        <v>38</v>
      </c>
      <c r="B190" s="50"/>
      <c r="C190" s="50"/>
      <c r="D190" s="28"/>
    </row>
    <row r="191" s="17" customFormat="1" ht="22.15" customHeight="1" spans="1:4">
      <c r="A191" s="52" t="s">
        <v>39</v>
      </c>
      <c r="B191" s="50"/>
      <c r="C191" s="50"/>
      <c r="D191" s="28"/>
    </row>
    <row r="192" s="17" customFormat="1" ht="22.15" customHeight="1" spans="1:4">
      <c r="A192" s="52" t="s">
        <v>141</v>
      </c>
      <c r="B192" s="50"/>
      <c r="C192" s="50"/>
      <c r="D192" s="28"/>
    </row>
    <row r="193" s="17" customFormat="1" ht="22.15" customHeight="1" spans="1:4">
      <c r="A193" s="52" t="s">
        <v>142</v>
      </c>
      <c r="B193" s="50"/>
      <c r="C193" s="50"/>
      <c r="D193" s="28"/>
    </row>
    <row r="194" s="17" customFormat="1" ht="22.15" customHeight="1" spans="1:4">
      <c r="A194" s="52" t="s">
        <v>46</v>
      </c>
      <c r="B194" s="50"/>
      <c r="C194" s="50"/>
      <c r="D194" s="28"/>
    </row>
    <row r="195" s="17" customFormat="1" ht="22.15" customHeight="1" spans="1:4">
      <c r="A195" s="54" t="s">
        <v>143</v>
      </c>
      <c r="B195" s="50"/>
      <c r="C195" s="50"/>
      <c r="D195" s="28"/>
    </row>
    <row r="196" s="17" customFormat="1" ht="22.15" customHeight="1" spans="1:4">
      <c r="A196" s="54" t="s">
        <v>144</v>
      </c>
      <c r="B196" s="50">
        <f>SUM(B197:B201)</f>
        <v>0</v>
      </c>
      <c r="C196" s="50">
        <f>SUM(C197:C201)</f>
        <v>0</v>
      </c>
      <c r="D196" s="50"/>
    </row>
    <row r="197" s="17" customFormat="1" ht="22.15" customHeight="1" spans="1:4">
      <c r="A197" s="54" t="s">
        <v>37</v>
      </c>
      <c r="B197" s="50"/>
      <c r="C197" s="50"/>
      <c r="D197" s="28"/>
    </row>
    <row r="198" s="17" customFormat="1" ht="22.15" customHeight="1" spans="1:4">
      <c r="A198" s="49" t="s">
        <v>38</v>
      </c>
      <c r="B198" s="50"/>
      <c r="C198" s="50"/>
      <c r="D198" s="28"/>
    </row>
    <row r="199" s="17" customFormat="1" ht="22.15" customHeight="1" spans="1:4">
      <c r="A199" s="52" t="s">
        <v>39</v>
      </c>
      <c r="B199" s="50"/>
      <c r="C199" s="50"/>
      <c r="D199" s="28"/>
    </row>
    <row r="200" s="17" customFormat="1" ht="22.15" customHeight="1" spans="1:4">
      <c r="A200" s="52" t="s">
        <v>46</v>
      </c>
      <c r="B200" s="50"/>
      <c r="C200" s="50"/>
      <c r="D200" s="28"/>
    </row>
    <row r="201" s="17" customFormat="1" ht="22.15" customHeight="1" spans="1:4">
      <c r="A201" s="52" t="s">
        <v>145</v>
      </c>
      <c r="B201" s="50"/>
      <c r="C201" s="50"/>
      <c r="D201" s="28"/>
    </row>
    <row r="202" s="17" customFormat="1" ht="22.15" customHeight="1" spans="1:4">
      <c r="A202" s="54" t="s">
        <v>146</v>
      </c>
      <c r="B202" s="50">
        <f>SUM(B203:B207)</f>
        <v>1158</v>
      </c>
      <c r="C202" s="50">
        <f>SUM(C203:C207)</f>
        <v>1147</v>
      </c>
      <c r="D202" s="50"/>
    </row>
    <row r="203" s="17" customFormat="1" ht="22.15" customHeight="1" spans="1:4">
      <c r="A203" s="54" t="s">
        <v>37</v>
      </c>
      <c r="B203" s="53">
        <v>95</v>
      </c>
      <c r="C203" s="53">
        <v>95</v>
      </c>
      <c r="D203" s="28"/>
    </row>
    <row r="204" s="17" customFormat="1" ht="22.15" customHeight="1" spans="1:4">
      <c r="A204" s="54" t="s">
        <v>38</v>
      </c>
      <c r="B204" s="50">
        <v>2</v>
      </c>
      <c r="C204" s="50">
        <v>2</v>
      </c>
      <c r="D204" s="28"/>
    </row>
    <row r="205" s="17" customFormat="1" ht="22.15" customHeight="1" spans="1:4">
      <c r="A205" s="52" t="s">
        <v>39</v>
      </c>
      <c r="B205" s="50"/>
      <c r="C205" s="50"/>
      <c r="D205" s="28"/>
    </row>
    <row r="206" s="17" customFormat="1" ht="22.15" customHeight="1" spans="1:4">
      <c r="A206" s="52" t="s">
        <v>46</v>
      </c>
      <c r="B206" s="50"/>
      <c r="C206" s="50"/>
      <c r="D206" s="28"/>
    </row>
    <row r="207" s="17" customFormat="1" ht="22.15" customHeight="1" spans="1:4">
      <c r="A207" s="52" t="s">
        <v>147</v>
      </c>
      <c r="B207" s="50">
        <v>1061</v>
      </c>
      <c r="C207" s="50">
        <v>1050</v>
      </c>
      <c r="D207" s="28"/>
    </row>
    <row r="208" s="17" customFormat="1" ht="22.15" customHeight="1" spans="1:4">
      <c r="A208" s="52" t="s">
        <v>148</v>
      </c>
      <c r="B208" s="50">
        <f>SUM(B209:B214)</f>
        <v>0</v>
      </c>
      <c r="C208" s="50">
        <f>SUM(C209:C214)</f>
        <v>0</v>
      </c>
      <c r="D208" s="50"/>
    </row>
    <row r="209" s="17" customFormat="1" ht="22.15" customHeight="1" spans="1:4">
      <c r="A209" s="52" t="s">
        <v>37</v>
      </c>
      <c r="B209" s="50"/>
      <c r="C209" s="50"/>
      <c r="D209" s="56"/>
    </row>
    <row r="210" s="17" customFormat="1" ht="22.15" customHeight="1" spans="1:4">
      <c r="A210" s="52" t="s">
        <v>38</v>
      </c>
      <c r="B210" s="50"/>
      <c r="C210" s="50"/>
      <c r="D210" s="61"/>
    </row>
    <row r="211" s="17" customFormat="1" ht="22.15" customHeight="1" spans="1:4">
      <c r="A211" s="52" t="s">
        <v>39</v>
      </c>
      <c r="B211" s="50"/>
      <c r="C211" s="50"/>
      <c r="D211" s="61"/>
    </row>
    <row r="212" s="17" customFormat="1" ht="22.15" customHeight="1" spans="1:4">
      <c r="A212" s="52" t="s">
        <v>149</v>
      </c>
      <c r="B212" s="50"/>
      <c r="C212" s="50"/>
      <c r="D212" s="61"/>
    </row>
    <row r="213" s="17" customFormat="1" ht="22.15" customHeight="1" spans="1:4">
      <c r="A213" s="52" t="s">
        <v>46</v>
      </c>
      <c r="B213" s="50"/>
      <c r="C213" s="50"/>
      <c r="D213" s="28"/>
    </row>
    <row r="214" s="17" customFormat="1" ht="22.15" customHeight="1" spans="1:4">
      <c r="A214" s="52" t="s">
        <v>150</v>
      </c>
      <c r="B214" s="50"/>
      <c r="C214" s="50"/>
      <c r="D214" s="28"/>
    </row>
    <row r="215" s="17" customFormat="1" ht="22.15" customHeight="1" spans="1:4">
      <c r="A215" s="52" t="s">
        <v>151</v>
      </c>
      <c r="B215" s="50">
        <f>SUM(B216:B229)</f>
        <v>3177</v>
      </c>
      <c r="C215" s="50">
        <f>SUM(C216:C229)</f>
        <v>3177</v>
      </c>
      <c r="D215" s="50"/>
    </row>
    <row r="216" s="17" customFormat="1" ht="22.15" customHeight="1" spans="1:4">
      <c r="A216" s="52" t="s">
        <v>37</v>
      </c>
      <c r="B216" s="53">
        <v>2661</v>
      </c>
      <c r="C216" s="53">
        <v>2661</v>
      </c>
      <c r="D216" s="28"/>
    </row>
    <row r="217" s="17" customFormat="1" ht="22.15" customHeight="1" spans="1:4">
      <c r="A217" s="52" t="s">
        <v>38</v>
      </c>
      <c r="B217" s="50">
        <v>250</v>
      </c>
      <c r="C217" s="50">
        <v>250</v>
      </c>
      <c r="D217" s="56"/>
    </row>
    <row r="218" s="17" customFormat="1" ht="22.15" customHeight="1" spans="1:4">
      <c r="A218" s="52" t="s">
        <v>39</v>
      </c>
      <c r="B218" s="50"/>
      <c r="C218" s="50"/>
      <c r="D218" s="28"/>
    </row>
    <row r="219" s="17" customFormat="1" ht="22.15" customHeight="1" spans="1:4">
      <c r="A219" s="52" t="s">
        <v>152</v>
      </c>
      <c r="B219" s="50"/>
      <c r="C219" s="50"/>
      <c r="D219" s="28"/>
    </row>
    <row r="220" s="17" customFormat="1" ht="22.15" customHeight="1" spans="1:4">
      <c r="A220" s="52" t="s">
        <v>153</v>
      </c>
      <c r="B220" s="50"/>
      <c r="C220" s="50"/>
      <c r="D220" s="28"/>
    </row>
    <row r="221" s="17" customFormat="1" ht="22.15" customHeight="1" spans="1:4">
      <c r="A221" s="52" t="s">
        <v>78</v>
      </c>
      <c r="B221" s="50"/>
      <c r="C221" s="50"/>
      <c r="D221" s="28"/>
    </row>
    <row r="222" s="17" customFormat="1" ht="22.15" customHeight="1" spans="1:4">
      <c r="A222" s="52" t="s">
        <v>154</v>
      </c>
      <c r="B222" s="50"/>
      <c r="C222" s="50"/>
      <c r="D222" s="28"/>
    </row>
    <row r="223" s="17" customFormat="1" ht="22.15" customHeight="1" spans="1:4">
      <c r="A223" s="52" t="s">
        <v>155</v>
      </c>
      <c r="B223" s="50"/>
      <c r="C223" s="50"/>
      <c r="D223" s="28"/>
    </row>
    <row r="224" s="17" customFormat="1" ht="22.15" customHeight="1" spans="1:4">
      <c r="A224" s="52" t="s">
        <v>156</v>
      </c>
      <c r="B224" s="50"/>
      <c r="C224" s="50"/>
      <c r="D224" s="56"/>
    </row>
    <row r="225" s="17" customFormat="1" ht="22.15" customHeight="1" spans="1:4">
      <c r="A225" s="52" t="s">
        <v>157</v>
      </c>
      <c r="B225" s="50"/>
      <c r="C225" s="50"/>
      <c r="D225" s="28"/>
    </row>
    <row r="226" s="17" customFormat="1" ht="22.15" customHeight="1" spans="1:4">
      <c r="A226" s="52" t="s">
        <v>158</v>
      </c>
      <c r="B226" s="50"/>
      <c r="C226" s="50"/>
      <c r="D226" s="28"/>
    </row>
    <row r="227" s="17" customFormat="1" ht="22.15" customHeight="1" spans="1:4">
      <c r="A227" s="52" t="s">
        <v>159</v>
      </c>
      <c r="B227" s="50"/>
      <c r="C227" s="50"/>
      <c r="D227" s="28"/>
    </row>
    <row r="228" s="17" customFormat="1" ht="22.15" customHeight="1" spans="1:4">
      <c r="A228" s="52" t="s">
        <v>46</v>
      </c>
      <c r="B228" s="50">
        <v>266</v>
      </c>
      <c r="C228" s="50">
        <v>266</v>
      </c>
      <c r="D228" s="28"/>
    </row>
    <row r="229" s="17" customFormat="1" ht="22.15" customHeight="1" spans="1:4">
      <c r="A229" s="52" t="s">
        <v>160</v>
      </c>
      <c r="B229" s="50"/>
      <c r="C229" s="50"/>
      <c r="D229" s="28"/>
    </row>
    <row r="230" s="17" customFormat="1" ht="22.15" customHeight="1" spans="1:4">
      <c r="A230" s="52" t="s">
        <v>161</v>
      </c>
      <c r="B230" s="50">
        <f>SUM(B231:B232)</f>
        <v>15954</v>
      </c>
      <c r="C230" s="50">
        <f>SUM(C231:C232)</f>
        <v>11209</v>
      </c>
      <c r="D230" s="50"/>
    </row>
    <row r="231" s="17" customFormat="1" ht="22.15" customHeight="1" spans="1:4">
      <c r="A231" s="54" t="s">
        <v>162</v>
      </c>
      <c r="B231" s="50"/>
      <c r="C231" s="50"/>
      <c r="D231" s="28"/>
    </row>
    <row r="232" s="17" customFormat="1" ht="22.15" customHeight="1" spans="1:4">
      <c r="A232" s="54" t="s">
        <v>163</v>
      </c>
      <c r="B232" s="53">
        <v>15954</v>
      </c>
      <c r="C232" s="53">
        <v>11209</v>
      </c>
      <c r="D232" s="28"/>
    </row>
    <row r="233" s="17" customFormat="1" ht="22.15" customHeight="1" spans="1:4">
      <c r="A233" s="49" t="s">
        <v>164</v>
      </c>
      <c r="B233" s="50">
        <f>SUM(B234,B236)</f>
        <v>0</v>
      </c>
      <c r="C233" s="50">
        <f>SUM(C234,C236)</f>
        <v>0</v>
      </c>
      <c r="D233" s="28"/>
    </row>
    <row r="234" s="17" customFormat="1" ht="22.15" customHeight="1" spans="1:4">
      <c r="A234" s="52" t="s">
        <v>165</v>
      </c>
      <c r="B234" s="50">
        <f>SUM(B236:B236)</f>
        <v>0</v>
      </c>
      <c r="C234" s="50">
        <f>SUM(C236:C236)</f>
        <v>0</v>
      </c>
      <c r="D234" s="50"/>
    </row>
    <row r="235" s="17" customFormat="1" ht="22.15" customHeight="1" spans="1:4">
      <c r="A235" s="62" t="s">
        <v>166</v>
      </c>
      <c r="B235" s="50"/>
      <c r="C235" s="50"/>
      <c r="D235" s="50"/>
    </row>
    <row r="236" s="17" customFormat="1" ht="22.15" customHeight="1" spans="1:4">
      <c r="A236" s="52" t="s">
        <v>167</v>
      </c>
      <c r="B236" s="50">
        <v>0</v>
      </c>
      <c r="C236" s="50">
        <v>0</v>
      </c>
      <c r="D236" s="50"/>
    </row>
    <row r="237" s="17" customFormat="1" ht="22.15" customHeight="1" spans="1:4">
      <c r="A237" s="49" t="s">
        <v>168</v>
      </c>
      <c r="B237" s="50">
        <f>SUM(B238,B239,B240,B241,B242,B243,B244,B245,B246,B247,B248)</f>
        <v>0</v>
      </c>
      <c r="C237" s="50">
        <f>SUM(C238,C239,C240,C241,C242,C243,C244,C245,C246,C247,C248)</f>
        <v>0</v>
      </c>
      <c r="D237" s="28"/>
    </row>
    <row r="238" s="17" customFormat="1" ht="22.15" customHeight="1" spans="1:4">
      <c r="A238" s="54" t="s">
        <v>169</v>
      </c>
      <c r="B238" s="50">
        <f>SUM(B239:B247)</f>
        <v>0</v>
      </c>
      <c r="C238" s="50">
        <f>SUM(C239:C247)</f>
        <v>0</v>
      </c>
      <c r="D238" s="50"/>
    </row>
    <row r="239" s="17" customFormat="1" ht="22.15" customHeight="1" spans="1:4">
      <c r="A239" s="54" t="s">
        <v>170</v>
      </c>
      <c r="B239" s="50"/>
      <c r="C239" s="50"/>
      <c r="D239" s="28"/>
    </row>
    <row r="240" s="17" customFormat="1" ht="22.15" customHeight="1" spans="1:4">
      <c r="A240" s="52" t="s">
        <v>171</v>
      </c>
      <c r="B240" s="50"/>
      <c r="C240" s="50"/>
      <c r="D240" s="28"/>
    </row>
    <row r="241" s="17" customFormat="1" ht="22.15" customHeight="1" spans="1:4">
      <c r="A241" s="52" t="s">
        <v>172</v>
      </c>
      <c r="B241" s="50"/>
      <c r="C241" s="50"/>
      <c r="D241" s="28"/>
    </row>
    <row r="242" s="17" customFormat="1" ht="22.15" customHeight="1" spans="1:4">
      <c r="A242" s="52" t="s">
        <v>173</v>
      </c>
      <c r="B242" s="50"/>
      <c r="C242" s="50"/>
      <c r="D242" s="56"/>
    </row>
    <row r="243" s="17" customFormat="1" ht="22.15" customHeight="1" spans="1:4">
      <c r="A243" s="54" t="s">
        <v>174</v>
      </c>
      <c r="B243" s="50"/>
      <c r="C243" s="50"/>
      <c r="D243" s="28"/>
    </row>
    <row r="244" s="17" customFormat="1" ht="22.15" customHeight="1" spans="1:4">
      <c r="A244" s="54" t="s">
        <v>175</v>
      </c>
      <c r="B244" s="50"/>
      <c r="C244" s="50"/>
      <c r="D244" s="28"/>
    </row>
    <row r="245" s="17" customFormat="1" ht="22.15" customHeight="1" spans="1:4">
      <c r="A245" s="54" t="s">
        <v>176</v>
      </c>
      <c r="B245" s="50"/>
      <c r="C245" s="50"/>
      <c r="D245" s="28"/>
    </row>
    <row r="246" s="17" customFormat="1" ht="22.15" customHeight="1" spans="1:4">
      <c r="A246" s="54" t="s">
        <v>177</v>
      </c>
      <c r="B246" s="50"/>
      <c r="C246" s="50"/>
      <c r="D246" s="28"/>
    </row>
    <row r="247" s="17" customFormat="1" ht="22.15" customHeight="1" spans="1:4">
      <c r="A247" s="54" t="s">
        <v>178</v>
      </c>
      <c r="B247" s="50"/>
      <c r="C247" s="50"/>
      <c r="D247" s="28"/>
    </row>
    <row r="248" s="17" customFormat="1" ht="22.15" customHeight="1" spans="1:4">
      <c r="A248" s="54" t="s">
        <v>179</v>
      </c>
      <c r="B248" s="50">
        <v>0</v>
      </c>
      <c r="C248" s="50">
        <v>0</v>
      </c>
      <c r="D248" s="50"/>
    </row>
    <row r="249" s="17" customFormat="1" ht="22.15" customHeight="1" spans="1:4">
      <c r="A249" s="49" t="s">
        <v>180</v>
      </c>
      <c r="B249" s="50">
        <f>SUM(B250,B253,B264,B271,B279,B288,B302,B312,B322,B330,B336)</f>
        <v>10214</v>
      </c>
      <c r="C249" s="50">
        <f>SUM(C250,C253,C264,C271,C279,C288,C302,C312,C322,C330,C336)</f>
        <v>10364</v>
      </c>
      <c r="D249" s="51"/>
    </row>
    <row r="250" s="17" customFormat="1" ht="22.15" customHeight="1" spans="1:4">
      <c r="A250" s="52" t="s">
        <v>181</v>
      </c>
      <c r="B250" s="50">
        <f>SUM(B251:B252)</f>
        <v>31</v>
      </c>
      <c r="C250" s="50">
        <f>SUM(C251:C252)</f>
        <v>31</v>
      </c>
      <c r="D250" s="50"/>
    </row>
    <row r="251" s="17" customFormat="1" ht="22.15" customHeight="1" spans="1:4">
      <c r="A251" s="52" t="s">
        <v>182</v>
      </c>
      <c r="B251" s="50">
        <v>31</v>
      </c>
      <c r="C251" s="50">
        <v>31</v>
      </c>
      <c r="D251" s="28"/>
    </row>
    <row r="252" s="17" customFormat="1" ht="22.15" customHeight="1" spans="1:4">
      <c r="A252" s="54" t="s">
        <v>183</v>
      </c>
      <c r="B252" s="50"/>
      <c r="C252" s="50"/>
      <c r="D252" s="28"/>
    </row>
    <row r="253" s="17" customFormat="1" ht="22.15" customHeight="1" spans="1:4">
      <c r="A253" s="54" t="s">
        <v>184</v>
      </c>
      <c r="B253" s="50">
        <f>SUM(B254:B263)</f>
        <v>9385</v>
      </c>
      <c r="C253" s="50">
        <f>SUM(C254:C263)</f>
        <v>9535</v>
      </c>
      <c r="D253" s="50"/>
    </row>
    <row r="254" s="17" customFormat="1" ht="22.15" customHeight="1" spans="1:4">
      <c r="A254" s="54" t="s">
        <v>37</v>
      </c>
      <c r="B254" s="53">
        <v>9385</v>
      </c>
      <c r="C254" s="53">
        <v>9385</v>
      </c>
      <c r="D254" s="56"/>
    </row>
    <row r="255" s="17" customFormat="1" ht="22.15" customHeight="1" spans="1:4">
      <c r="A255" s="54" t="s">
        <v>38</v>
      </c>
      <c r="B255" s="50"/>
      <c r="C255" s="50">
        <v>150</v>
      </c>
      <c r="D255" s="28"/>
    </row>
    <row r="256" s="17" customFormat="1" ht="22.15" customHeight="1" spans="1:4">
      <c r="A256" s="54" t="s">
        <v>39</v>
      </c>
      <c r="B256" s="50"/>
      <c r="C256" s="50"/>
      <c r="D256" s="28"/>
    </row>
    <row r="257" s="17" customFormat="1" ht="22.15" customHeight="1" spans="1:4">
      <c r="A257" s="54" t="s">
        <v>78</v>
      </c>
      <c r="B257" s="50"/>
      <c r="C257" s="50"/>
      <c r="D257" s="28"/>
    </row>
    <row r="258" s="17" customFormat="1" ht="22.15" customHeight="1" spans="1:4">
      <c r="A258" s="54" t="s">
        <v>185</v>
      </c>
      <c r="B258" s="50"/>
      <c r="C258" s="50"/>
      <c r="D258" s="28"/>
    </row>
    <row r="259" s="17" customFormat="1" ht="22.15" customHeight="1" spans="1:4">
      <c r="A259" s="54" t="s">
        <v>186</v>
      </c>
      <c r="B259" s="50"/>
      <c r="C259" s="50"/>
      <c r="D259" s="28"/>
    </row>
    <row r="260" s="17" customFormat="1" ht="22.15" customHeight="1" spans="1:4">
      <c r="A260" s="54" t="s">
        <v>187</v>
      </c>
      <c r="B260" s="50"/>
      <c r="C260" s="50"/>
      <c r="D260" s="28"/>
    </row>
    <row r="261" s="17" customFormat="1" ht="22.15" customHeight="1" spans="1:4">
      <c r="A261" s="54" t="s">
        <v>188</v>
      </c>
      <c r="B261" s="50"/>
      <c r="C261" s="50"/>
      <c r="D261" s="28"/>
    </row>
    <row r="262" s="17" customFormat="1" ht="22.15" customHeight="1" spans="1:4">
      <c r="A262" s="54" t="s">
        <v>46</v>
      </c>
      <c r="B262" s="50"/>
      <c r="C262" s="50"/>
      <c r="D262" s="28"/>
    </row>
    <row r="263" s="17" customFormat="1" ht="22.15" customHeight="1" spans="1:4">
      <c r="A263" s="54" t="s">
        <v>189</v>
      </c>
      <c r="B263" s="50"/>
      <c r="C263" s="50"/>
      <c r="D263" s="28"/>
    </row>
    <row r="264" s="17" customFormat="1" ht="22.15" customHeight="1" spans="1:4">
      <c r="A264" s="52" t="s">
        <v>190</v>
      </c>
      <c r="B264" s="50">
        <f>SUM(B265:B270)</f>
        <v>0</v>
      </c>
      <c r="C264" s="50">
        <f>SUM(C265:C270)</f>
        <v>0</v>
      </c>
      <c r="D264" s="50"/>
    </row>
    <row r="265" s="17" customFormat="1" ht="22.15" customHeight="1" spans="1:4">
      <c r="A265" s="52" t="s">
        <v>37</v>
      </c>
      <c r="B265" s="50"/>
      <c r="C265" s="50"/>
      <c r="D265" s="28"/>
    </row>
    <row r="266" s="17" customFormat="1" ht="22.15" customHeight="1" spans="1:4">
      <c r="A266" s="52" t="s">
        <v>38</v>
      </c>
      <c r="B266" s="50"/>
      <c r="C266" s="50"/>
      <c r="D266" s="28"/>
    </row>
    <row r="267" s="17" customFormat="1" ht="22.15" customHeight="1" spans="1:4">
      <c r="A267" s="54" t="s">
        <v>39</v>
      </c>
      <c r="B267" s="50"/>
      <c r="C267" s="50"/>
      <c r="D267" s="28"/>
    </row>
    <row r="268" s="17" customFormat="1" ht="22.15" customHeight="1" spans="1:4">
      <c r="A268" s="54" t="s">
        <v>191</v>
      </c>
      <c r="B268" s="50"/>
      <c r="C268" s="50"/>
      <c r="D268" s="28"/>
    </row>
    <row r="269" s="17" customFormat="1" ht="22.15" customHeight="1" spans="1:4">
      <c r="A269" s="54" t="s">
        <v>46</v>
      </c>
      <c r="B269" s="50"/>
      <c r="C269" s="50"/>
      <c r="D269" s="28"/>
    </row>
    <row r="270" s="17" customFormat="1" ht="22.15" customHeight="1" spans="1:4">
      <c r="A270" s="49" t="s">
        <v>192</v>
      </c>
      <c r="B270" s="50"/>
      <c r="C270" s="50"/>
      <c r="D270" s="28"/>
    </row>
    <row r="271" s="17" customFormat="1" ht="22.15" customHeight="1" spans="1:4">
      <c r="A271" s="55" t="s">
        <v>193</v>
      </c>
      <c r="B271" s="50">
        <f>SUM(B272:B278)</f>
        <v>0</v>
      </c>
      <c r="C271" s="50">
        <f>SUM(C272:C278)</f>
        <v>0</v>
      </c>
      <c r="D271" s="50"/>
    </row>
    <row r="272" s="17" customFormat="1" ht="22.15" customHeight="1" spans="1:4">
      <c r="A272" s="52" t="s">
        <v>37</v>
      </c>
      <c r="B272" s="50"/>
      <c r="C272" s="50"/>
      <c r="D272" s="56"/>
    </row>
    <row r="273" s="17" customFormat="1" ht="22.15" customHeight="1" spans="1:4">
      <c r="A273" s="52" t="s">
        <v>38</v>
      </c>
      <c r="B273" s="50"/>
      <c r="C273" s="50"/>
      <c r="D273" s="56"/>
    </row>
    <row r="274" s="17" customFormat="1" ht="22.15" customHeight="1" spans="1:4">
      <c r="A274" s="54" t="s">
        <v>39</v>
      </c>
      <c r="B274" s="50"/>
      <c r="C274" s="50"/>
      <c r="D274" s="28"/>
    </row>
    <row r="275" s="17" customFormat="1" ht="22.15" customHeight="1" spans="1:4">
      <c r="A275" s="54" t="s">
        <v>194</v>
      </c>
      <c r="B275" s="50"/>
      <c r="C275" s="50"/>
      <c r="D275" s="28"/>
    </row>
    <row r="276" s="17" customFormat="1" ht="22.15" customHeight="1" spans="1:4">
      <c r="A276" s="54" t="s">
        <v>195</v>
      </c>
      <c r="B276" s="50"/>
      <c r="C276" s="50"/>
      <c r="D276" s="28"/>
    </row>
    <row r="277" s="17" customFormat="1" ht="22.15" customHeight="1" spans="1:4">
      <c r="A277" s="54" t="s">
        <v>46</v>
      </c>
      <c r="B277" s="50"/>
      <c r="C277" s="50"/>
      <c r="D277" s="28"/>
    </row>
    <row r="278" s="17" customFormat="1" ht="22.15" customHeight="1" spans="1:4">
      <c r="A278" s="54" t="s">
        <v>196</v>
      </c>
      <c r="B278" s="50"/>
      <c r="C278" s="50"/>
      <c r="D278" s="28"/>
    </row>
    <row r="279" s="17" customFormat="1" ht="22.15" customHeight="1" spans="1:4">
      <c r="A279" s="49" t="s">
        <v>197</v>
      </c>
      <c r="B279" s="50">
        <f>SUM(B280:B287)</f>
        <v>0</v>
      </c>
      <c r="C279" s="50">
        <f>SUM(C280:C287)</f>
        <v>0</v>
      </c>
      <c r="D279" s="50"/>
    </row>
    <row r="280" s="17" customFormat="1" ht="22.15" customHeight="1" spans="1:4">
      <c r="A280" s="52" t="s">
        <v>37</v>
      </c>
      <c r="B280" s="50"/>
      <c r="C280" s="50"/>
      <c r="D280" s="28"/>
    </row>
    <row r="281" s="17" customFormat="1" ht="22.15" customHeight="1" spans="1:4">
      <c r="A281" s="52" t="s">
        <v>38</v>
      </c>
      <c r="B281" s="50"/>
      <c r="C281" s="50"/>
      <c r="D281" s="28"/>
    </row>
    <row r="282" s="17" customFormat="1" ht="22.15" customHeight="1" spans="1:4">
      <c r="A282" s="52" t="s">
        <v>39</v>
      </c>
      <c r="B282" s="50"/>
      <c r="C282" s="50"/>
      <c r="D282" s="28"/>
    </row>
    <row r="283" s="17" customFormat="1" ht="22.15" customHeight="1" spans="1:4">
      <c r="A283" s="54" t="s">
        <v>198</v>
      </c>
      <c r="B283" s="50"/>
      <c r="C283" s="50"/>
      <c r="D283" s="56"/>
    </row>
    <row r="284" s="17" customFormat="1" ht="22.15" customHeight="1" spans="1:4">
      <c r="A284" s="54" t="s">
        <v>199</v>
      </c>
      <c r="B284" s="50"/>
      <c r="C284" s="50"/>
      <c r="D284" s="28"/>
    </row>
    <row r="285" s="17" customFormat="1" ht="22.15" customHeight="1" spans="1:4">
      <c r="A285" s="54" t="s">
        <v>200</v>
      </c>
      <c r="B285" s="50"/>
      <c r="C285" s="50"/>
      <c r="D285" s="28"/>
    </row>
    <row r="286" s="17" customFormat="1" ht="22.15" customHeight="1" spans="1:4">
      <c r="A286" s="52" t="s">
        <v>46</v>
      </c>
      <c r="B286" s="50"/>
      <c r="C286" s="50"/>
      <c r="D286" s="28"/>
    </row>
    <row r="287" s="17" customFormat="1" ht="22.15" customHeight="1" spans="1:4">
      <c r="A287" s="52" t="s">
        <v>201</v>
      </c>
      <c r="B287" s="50"/>
      <c r="C287" s="50"/>
      <c r="D287" s="28"/>
    </row>
    <row r="288" s="17" customFormat="1" ht="22.15" customHeight="1" spans="1:4">
      <c r="A288" s="52" t="s">
        <v>202</v>
      </c>
      <c r="B288" s="50">
        <f>SUM(B289:B301)</f>
        <v>613</v>
      </c>
      <c r="C288" s="50">
        <f>SUM(C289:C301)</f>
        <v>613</v>
      </c>
      <c r="D288" s="50"/>
    </row>
    <row r="289" s="17" customFormat="1" ht="22.15" customHeight="1" spans="1:4">
      <c r="A289" s="54" t="s">
        <v>37</v>
      </c>
      <c r="B289" s="53">
        <v>540</v>
      </c>
      <c r="C289" s="53">
        <v>540</v>
      </c>
      <c r="D289" s="28"/>
    </row>
    <row r="290" s="17" customFormat="1" ht="22.15" customHeight="1" spans="1:4">
      <c r="A290" s="54" t="s">
        <v>38</v>
      </c>
      <c r="B290" s="50"/>
      <c r="C290" s="50"/>
      <c r="D290" s="28"/>
    </row>
    <row r="291" s="17" customFormat="1" ht="22.15" customHeight="1" spans="1:4">
      <c r="A291" s="54" t="s">
        <v>39</v>
      </c>
      <c r="B291" s="50"/>
      <c r="C291" s="50"/>
      <c r="D291" s="28"/>
    </row>
    <row r="292" s="17" customFormat="1" ht="22.15" customHeight="1" spans="1:4">
      <c r="A292" s="49" t="s">
        <v>203</v>
      </c>
      <c r="B292" s="50"/>
      <c r="C292" s="50"/>
      <c r="D292" s="28"/>
    </row>
    <row r="293" s="17" customFormat="1" ht="22.15" customHeight="1" spans="1:4">
      <c r="A293" s="52" t="s">
        <v>204</v>
      </c>
      <c r="B293" s="53">
        <v>10</v>
      </c>
      <c r="C293" s="53">
        <v>10</v>
      </c>
      <c r="D293" s="28"/>
    </row>
    <row r="294" s="17" customFormat="1" ht="22.15" customHeight="1" spans="1:4">
      <c r="A294" s="52" t="s">
        <v>205</v>
      </c>
      <c r="B294" s="50"/>
      <c r="C294" s="50"/>
      <c r="D294" s="28"/>
    </row>
    <row r="295" s="17" customFormat="1" ht="22.15" customHeight="1" spans="1:4">
      <c r="A295" s="55" t="s">
        <v>206</v>
      </c>
      <c r="B295" s="50">
        <v>30</v>
      </c>
      <c r="C295" s="50">
        <v>30</v>
      </c>
      <c r="D295" s="28"/>
    </row>
    <row r="296" s="17" customFormat="1" ht="22.15" customHeight="1" spans="1:4">
      <c r="A296" s="54" t="s">
        <v>207</v>
      </c>
      <c r="B296" s="50"/>
      <c r="C296" s="50"/>
      <c r="D296" s="28"/>
    </row>
    <row r="297" s="17" customFormat="1" ht="22.15" customHeight="1" spans="1:4">
      <c r="A297" s="54" t="s">
        <v>208</v>
      </c>
      <c r="B297" s="53">
        <v>33</v>
      </c>
      <c r="C297" s="53">
        <v>33</v>
      </c>
      <c r="D297" s="28"/>
    </row>
    <row r="298" s="17" customFormat="1" ht="22.15" customHeight="1" spans="1:4">
      <c r="A298" s="54" t="s">
        <v>209</v>
      </c>
      <c r="B298" s="50"/>
      <c r="C298" s="50"/>
      <c r="D298" s="28"/>
    </row>
    <row r="299" s="17" customFormat="1" ht="22.15" customHeight="1" spans="1:4">
      <c r="A299" s="54" t="s">
        <v>78</v>
      </c>
      <c r="B299" s="50"/>
      <c r="C299" s="50"/>
      <c r="D299" s="28"/>
    </row>
    <row r="300" s="17" customFormat="1" ht="22.15" customHeight="1" spans="1:4">
      <c r="A300" s="54" t="s">
        <v>46</v>
      </c>
      <c r="B300" s="50"/>
      <c r="C300" s="50"/>
      <c r="D300" s="28"/>
    </row>
    <row r="301" s="17" customFormat="1" ht="22.15" customHeight="1" spans="1:4">
      <c r="A301" s="52" t="s">
        <v>210</v>
      </c>
      <c r="B301" s="50"/>
      <c r="C301" s="50"/>
      <c r="D301" s="28"/>
    </row>
    <row r="302" s="17" customFormat="1" ht="22.15" customHeight="1" spans="1:4">
      <c r="A302" s="55" t="s">
        <v>211</v>
      </c>
      <c r="B302" s="50">
        <f>SUM(B303:B311)</f>
        <v>0</v>
      </c>
      <c r="C302" s="50">
        <f>SUM(C303:C311)</f>
        <v>0</v>
      </c>
      <c r="D302" s="50"/>
    </row>
    <row r="303" s="17" customFormat="1" ht="22.15" customHeight="1" spans="1:4">
      <c r="A303" s="52" t="s">
        <v>37</v>
      </c>
      <c r="B303" s="50"/>
      <c r="C303" s="50"/>
      <c r="D303" s="28"/>
    </row>
    <row r="304" s="17" customFormat="1" ht="22.15" customHeight="1" spans="1:4">
      <c r="A304" s="54" t="s">
        <v>38</v>
      </c>
      <c r="B304" s="50"/>
      <c r="C304" s="50"/>
      <c r="D304" s="28"/>
    </row>
    <row r="305" s="17" customFormat="1" ht="22.15" customHeight="1" spans="1:4">
      <c r="A305" s="54" t="s">
        <v>39</v>
      </c>
      <c r="B305" s="50"/>
      <c r="C305" s="50"/>
      <c r="D305" s="56"/>
    </row>
    <row r="306" s="17" customFormat="1" ht="22.15" customHeight="1" spans="1:4">
      <c r="A306" s="54" t="s">
        <v>212</v>
      </c>
      <c r="B306" s="50"/>
      <c r="C306" s="50"/>
      <c r="D306" s="28"/>
    </row>
    <row r="307" s="17" customFormat="1" ht="22.15" customHeight="1" spans="1:4">
      <c r="A307" s="49" t="s">
        <v>213</v>
      </c>
      <c r="B307" s="50"/>
      <c r="C307" s="50"/>
      <c r="D307" s="51"/>
    </row>
    <row r="308" s="17" customFormat="1" ht="22.15" customHeight="1" spans="1:4">
      <c r="A308" s="52" t="s">
        <v>214</v>
      </c>
      <c r="B308" s="50"/>
      <c r="C308" s="50"/>
      <c r="D308" s="28"/>
    </row>
    <row r="309" s="17" customFormat="1" ht="22.15" customHeight="1" spans="1:4">
      <c r="A309" s="52" t="s">
        <v>78</v>
      </c>
      <c r="B309" s="50"/>
      <c r="C309" s="50"/>
      <c r="D309" s="28"/>
    </row>
    <row r="310" s="17" customFormat="1" ht="22.15" customHeight="1" spans="1:4">
      <c r="A310" s="52" t="s">
        <v>46</v>
      </c>
      <c r="B310" s="50"/>
      <c r="C310" s="50"/>
      <c r="D310" s="28"/>
    </row>
    <row r="311" s="17" customFormat="1" ht="22.15" customHeight="1" spans="1:4">
      <c r="A311" s="52" t="s">
        <v>215</v>
      </c>
      <c r="B311" s="50"/>
      <c r="C311" s="50"/>
      <c r="D311" s="28"/>
    </row>
    <row r="312" s="17" customFormat="1" ht="22.15" customHeight="1" spans="1:4">
      <c r="A312" s="54" t="s">
        <v>216</v>
      </c>
      <c r="B312" s="50">
        <f>SUM(B313:B321)</f>
        <v>0</v>
      </c>
      <c r="C312" s="50">
        <f>SUM(C313:C321)</f>
        <v>0</v>
      </c>
      <c r="D312" s="50"/>
    </row>
    <row r="313" s="17" customFormat="1" ht="22.15" customHeight="1" spans="1:4">
      <c r="A313" s="54" t="s">
        <v>37</v>
      </c>
      <c r="B313" s="50"/>
      <c r="C313" s="50"/>
      <c r="D313" s="28"/>
    </row>
    <row r="314" s="17" customFormat="1" ht="22.15" customHeight="1" spans="1:4">
      <c r="A314" s="54" t="s">
        <v>38</v>
      </c>
      <c r="B314" s="50"/>
      <c r="C314" s="50"/>
      <c r="D314" s="28"/>
    </row>
    <row r="315" s="17" customFormat="1" ht="22.15" customHeight="1" spans="1:4">
      <c r="A315" s="52" t="s">
        <v>39</v>
      </c>
      <c r="B315" s="50"/>
      <c r="C315" s="50"/>
      <c r="D315" s="28"/>
    </row>
    <row r="316" s="17" customFormat="1" ht="22.15" customHeight="1" spans="1:4">
      <c r="A316" s="52" t="s">
        <v>217</v>
      </c>
      <c r="B316" s="50"/>
      <c r="C316" s="50"/>
      <c r="D316" s="28"/>
    </row>
    <row r="317" s="17" customFormat="1" ht="22.15" customHeight="1" spans="1:4">
      <c r="A317" s="52" t="s">
        <v>218</v>
      </c>
      <c r="B317" s="50"/>
      <c r="C317" s="50"/>
      <c r="D317" s="28"/>
    </row>
    <row r="318" s="17" customFormat="1" ht="22.15" customHeight="1" spans="1:4">
      <c r="A318" s="54" t="s">
        <v>219</v>
      </c>
      <c r="B318" s="50"/>
      <c r="C318" s="50"/>
      <c r="D318" s="28"/>
    </row>
    <row r="319" s="17" customFormat="1" ht="22.15" customHeight="1" spans="1:4">
      <c r="A319" s="54" t="s">
        <v>78</v>
      </c>
      <c r="B319" s="50"/>
      <c r="C319" s="50"/>
      <c r="D319" s="28"/>
    </row>
    <row r="320" s="17" customFormat="1" ht="22.15" customHeight="1" spans="1:4">
      <c r="A320" s="54" t="s">
        <v>46</v>
      </c>
      <c r="B320" s="50"/>
      <c r="C320" s="50"/>
      <c r="D320" s="28"/>
    </row>
    <row r="321" s="17" customFormat="1" ht="22.15" customHeight="1" spans="1:4">
      <c r="A321" s="54" t="s">
        <v>220</v>
      </c>
      <c r="B321" s="50"/>
      <c r="C321" s="50"/>
      <c r="D321" s="28"/>
    </row>
    <row r="322" s="17" customFormat="1" ht="22.15" customHeight="1" spans="1:4">
      <c r="A322" s="49" t="s">
        <v>221</v>
      </c>
      <c r="B322" s="50">
        <f>SUM(B323:B329)</f>
        <v>0</v>
      </c>
      <c r="C322" s="50">
        <f>SUM(C323:C329)</f>
        <v>0</v>
      </c>
      <c r="D322" s="50"/>
    </row>
    <row r="323" s="17" customFormat="1" ht="22.15" customHeight="1" spans="1:4">
      <c r="A323" s="52" t="s">
        <v>37</v>
      </c>
      <c r="B323" s="57"/>
      <c r="C323" s="58"/>
      <c r="D323" s="28"/>
    </row>
    <row r="324" s="17" customFormat="1" ht="22.15" customHeight="1" spans="1:4">
      <c r="A324" s="52" t="s">
        <v>38</v>
      </c>
      <c r="B324" s="50"/>
      <c r="C324" s="50"/>
      <c r="D324" s="56"/>
    </row>
    <row r="325" s="17" customFormat="1" ht="22.15" customHeight="1" spans="1:4">
      <c r="A325" s="55" t="s">
        <v>39</v>
      </c>
      <c r="B325" s="50"/>
      <c r="C325" s="50"/>
      <c r="D325" s="28"/>
    </row>
    <row r="326" s="17" customFormat="1" ht="22.15" customHeight="1" spans="1:4">
      <c r="A326" s="59" t="s">
        <v>222</v>
      </c>
      <c r="B326" s="50"/>
      <c r="C326" s="50"/>
      <c r="D326" s="28"/>
    </row>
    <row r="327" s="17" customFormat="1" ht="22.15" customHeight="1" spans="1:4">
      <c r="A327" s="54" t="s">
        <v>223</v>
      </c>
      <c r="B327" s="50"/>
      <c r="C327" s="50"/>
      <c r="D327" s="28"/>
    </row>
    <row r="328" s="17" customFormat="1" ht="22.15" customHeight="1" spans="1:4">
      <c r="A328" s="54" t="s">
        <v>46</v>
      </c>
      <c r="B328" s="50"/>
      <c r="C328" s="50"/>
      <c r="D328" s="28"/>
    </row>
    <row r="329" s="17" customFormat="1" ht="22.15" customHeight="1" spans="1:4">
      <c r="A329" s="52" t="s">
        <v>224</v>
      </c>
      <c r="B329" s="50"/>
      <c r="C329" s="50"/>
      <c r="D329" s="28"/>
    </row>
    <row r="330" s="17" customFormat="1" ht="22.15" customHeight="1" spans="1:4">
      <c r="A330" s="52" t="s">
        <v>225</v>
      </c>
      <c r="B330" s="50">
        <f>SUM(B331:B335)</f>
        <v>0</v>
      </c>
      <c r="C330" s="50">
        <f>SUM(C331:C335)</f>
        <v>0</v>
      </c>
      <c r="D330" s="50"/>
    </row>
    <row r="331" s="17" customFormat="1" ht="22.15" customHeight="1" spans="1:4">
      <c r="A331" s="52" t="s">
        <v>37</v>
      </c>
      <c r="B331" s="50"/>
      <c r="C331" s="50"/>
      <c r="D331" s="28"/>
    </row>
    <row r="332" s="17" customFormat="1" ht="22.15" customHeight="1" spans="1:4">
      <c r="A332" s="54" t="s">
        <v>38</v>
      </c>
      <c r="B332" s="50"/>
      <c r="C332" s="50"/>
      <c r="D332" s="28"/>
    </row>
    <row r="333" s="17" customFormat="1" ht="22.15" customHeight="1" spans="1:4">
      <c r="A333" s="52" t="s">
        <v>78</v>
      </c>
      <c r="B333" s="50"/>
      <c r="C333" s="50"/>
      <c r="D333" s="56"/>
    </row>
    <row r="334" s="17" customFormat="1" ht="22.15" customHeight="1" spans="1:4">
      <c r="A334" s="54" t="s">
        <v>226</v>
      </c>
      <c r="B334" s="50"/>
      <c r="C334" s="50"/>
      <c r="D334" s="28"/>
    </row>
    <row r="335" s="17" customFormat="1" ht="22.15" customHeight="1" spans="1:4">
      <c r="A335" s="52" t="s">
        <v>227</v>
      </c>
      <c r="B335" s="50"/>
      <c r="C335" s="50"/>
      <c r="D335" s="28"/>
    </row>
    <row r="336" s="17" customFormat="1" ht="22.15" customHeight="1" spans="1:4">
      <c r="A336" s="52" t="s">
        <v>228</v>
      </c>
      <c r="B336" s="50">
        <f>SUM(B337:B338)</f>
        <v>185</v>
      </c>
      <c r="C336" s="50">
        <f>SUM(C337:C338)</f>
        <v>185</v>
      </c>
      <c r="D336" s="50"/>
    </row>
    <row r="337" s="17" customFormat="1" ht="22.15" customHeight="1" spans="1:4">
      <c r="A337" s="52" t="s">
        <v>229</v>
      </c>
      <c r="B337" s="50"/>
      <c r="C337" s="50"/>
      <c r="D337" s="28"/>
    </row>
    <row r="338" s="17" customFormat="1" ht="22.15" customHeight="1" spans="1:4">
      <c r="A338" s="52" t="s">
        <v>230</v>
      </c>
      <c r="B338" s="50">
        <v>185</v>
      </c>
      <c r="C338" s="50">
        <v>185</v>
      </c>
      <c r="D338" s="28"/>
    </row>
    <row r="339" s="17" customFormat="1" ht="22.15" customHeight="1" spans="1:4">
      <c r="A339" s="49" t="s">
        <v>231</v>
      </c>
      <c r="B339" s="50">
        <f>SUM(B340,B345,B352,B358,B364,B368,B372,B376,B382,B389)</f>
        <v>40045</v>
      </c>
      <c r="C339" s="50">
        <f>SUM(C340,C345,C352,C358,C364,C368,C372,C376,C382,C389)</f>
        <v>40045</v>
      </c>
      <c r="D339" s="28"/>
    </row>
    <row r="340" s="17" customFormat="1" ht="22.15" customHeight="1" spans="1:4">
      <c r="A340" s="54" t="s">
        <v>232</v>
      </c>
      <c r="B340" s="50">
        <f>SUM(B341:B344)</f>
        <v>2791</v>
      </c>
      <c r="C340" s="50">
        <f>SUM(C341:C344)</f>
        <v>2791</v>
      </c>
      <c r="D340" s="50"/>
    </row>
    <row r="341" s="17" customFormat="1" ht="22.15" customHeight="1" spans="1:4">
      <c r="A341" s="52" t="s">
        <v>37</v>
      </c>
      <c r="B341" s="53">
        <v>2791</v>
      </c>
      <c r="C341" s="53">
        <v>2791</v>
      </c>
      <c r="D341" s="28"/>
    </row>
    <row r="342" s="17" customFormat="1" ht="22.15" customHeight="1" spans="1:4">
      <c r="A342" s="52" t="s">
        <v>38</v>
      </c>
      <c r="B342" s="50"/>
      <c r="C342" s="50"/>
      <c r="D342" s="28"/>
    </row>
    <row r="343" s="17" customFormat="1" ht="22.15" customHeight="1" spans="1:4">
      <c r="A343" s="52" t="s">
        <v>39</v>
      </c>
      <c r="B343" s="50"/>
      <c r="C343" s="50"/>
      <c r="D343" s="28"/>
    </row>
    <row r="344" s="17" customFormat="1" ht="22.15" customHeight="1" spans="1:4">
      <c r="A344" s="59" t="s">
        <v>233</v>
      </c>
      <c r="B344" s="50"/>
      <c r="C344" s="50"/>
      <c r="D344" s="28"/>
    </row>
    <row r="345" s="17" customFormat="1" ht="22.15" customHeight="1" spans="1:4">
      <c r="A345" s="52" t="s">
        <v>234</v>
      </c>
      <c r="B345" s="50">
        <f>SUM(B346:B351)</f>
        <v>34409</v>
      </c>
      <c r="C345" s="50">
        <f>SUM(C346:C351)</f>
        <v>34409</v>
      </c>
      <c r="D345" s="50"/>
    </row>
    <row r="346" s="17" customFormat="1" ht="22.15" customHeight="1" spans="1:4">
      <c r="A346" s="52" t="s">
        <v>235</v>
      </c>
      <c r="B346" s="50">
        <v>1923</v>
      </c>
      <c r="C346" s="50">
        <v>1923</v>
      </c>
      <c r="D346" s="28"/>
    </row>
    <row r="347" s="17" customFormat="1" ht="22.15" customHeight="1" spans="1:4">
      <c r="A347" s="52" t="s">
        <v>236</v>
      </c>
      <c r="B347" s="53">
        <f>18798+830</f>
        <v>19628</v>
      </c>
      <c r="C347" s="53">
        <v>19628</v>
      </c>
      <c r="D347" s="56"/>
    </row>
    <row r="348" s="17" customFormat="1" ht="22.15" customHeight="1" spans="1:4">
      <c r="A348" s="54" t="s">
        <v>237</v>
      </c>
      <c r="B348" s="50">
        <v>9247</v>
      </c>
      <c r="C348" s="50">
        <v>9247</v>
      </c>
      <c r="D348" s="28"/>
    </row>
    <row r="349" s="17" customFormat="1" ht="22.15" customHeight="1" spans="1:4">
      <c r="A349" s="54" t="s">
        <v>238</v>
      </c>
      <c r="B349" s="50">
        <f>2741+870</f>
        <v>3611</v>
      </c>
      <c r="C349" s="50">
        <v>3611</v>
      </c>
      <c r="D349" s="28"/>
    </row>
    <row r="350" s="17" customFormat="1" ht="22.15" customHeight="1" spans="1:4">
      <c r="A350" s="54" t="s">
        <v>239</v>
      </c>
      <c r="B350" s="50"/>
      <c r="C350" s="50"/>
      <c r="D350" s="28"/>
    </row>
    <row r="351" s="17" customFormat="1" ht="22.15" customHeight="1" spans="1:4">
      <c r="A351" s="52" t="s">
        <v>240</v>
      </c>
      <c r="B351" s="50"/>
      <c r="C351" s="50"/>
      <c r="D351" s="28"/>
    </row>
    <row r="352" s="17" customFormat="1" ht="22.15" customHeight="1" spans="1:4">
      <c r="A352" s="52" t="s">
        <v>241</v>
      </c>
      <c r="B352" s="50">
        <f>SUM(B353:B357)</f>
        <v>418</v>
      </c>
      <c r="C352" s="50">
        <f>SUM(C353:C357)</f>
        <v>1498</v>
      </c>
      <c r="D352" s="50"/>
    </row>
    <row r="353" s="17" customFormat="1" ht="22.15" customHeight="1" spans="1:4">
      <c r="A353" s="52" t="s">
        <v>242</v>
      </c>
      <c r="B353" s="50"/>
      <c r="C353" s="50"/>
      <c r="D353" s="28"/>
    </row>
    <row r="354" s="17" customFormat="1" ht="22.15" customHeight="1" spans="1:4">
      <c r="A354" s="52" t="s">
        <v>243</v>
      </c>
      <c r="B354" s="53">
        <v>418</v>
      </c>
      <c r="C354" s="53">
        <v>418</v>
      </c>
      <c r="D354" s="28"/>
    </row>
    <row r="355" s="17" customFormat="1" ht="22.15" customHeight="1" spans="1:4">
      <c r="A355" s="52" t="s">
        <v>244</v>
      </c>
      <c r="B355" s="50"/>
      <c r="C355" s="50"/>
      <c r="D355" s="28"/>
    </row>
    <row r="356" s="17" customFormat="1" ht="22.15" customHeight="1" spans="1:4">
      <c r="A356" s="54" t="s">
        <v>245</v>
      </c>
      <c r="B356" s="50"/>
      <c r="C356" s="50"/>
      <c r="D356" s="56"/>
    </row>
    <row r="357" s="17" customFormat="1" ht="22.15" customHeight="1" spans="1:4">
      <c r="A357" s="54" t="s">
        <v>246</v>
      </c>
      <c r="B357" s="50"/>
      <c r="C357" s="50">
        <v>1080</v>
      </c>
      <c r="D357" s="28"/>
    </row>
    <row r="358" s="17" customFormat="1" ht="22.15" customHeight="1" spans="1:4">
      <c r="A358" s="49" t="s">
        <v>247</v>
      </c>
      <c r="B358" s="50">
        <f>SUM(B359:B363)</f>
        <v>0</v>
      </c>
      <c r="C358" s="50">
        <f>SUM(C359:C363)</f>
        <v>0</v>
      </c>
      <c r="D358" s="50"/>
    </row>
    <row r="359" s="17" customFormat="1" ht="22.15" customHeight="1" spans="1:4">
      <c r="A359" s="52" t="s">
        <v>248</v>
      </c>
      <c r="B359" s="50"/>
      <c r="C359" s="50"/>
      <c r="D359" s="28"/>
    </row>
    <row r="360" s="17" customFormat="1" ht="22.15" customHeight="1" spans="1:4">
      <c r="A360" s="52" t="s">
        <v>249</v>
      </c>
      <c r="B360" s="50"/>
      <c r="C360" s="50"/>
      <c r="D360" s="28"/>
    </row>
    <row r="361" s="17" customFormat="1" ht="22.15" customHeight="1" spans="1:4">
      <c r="A361" s="52" t="s">
        <v>250</v>
      </c>
      <c r="B361" s="50"/>
      <c r="C361" s="50"/>
      <c r="D361" s="28"/>
    </row>
    <row r="362" s="17" customFormat="1" ht="22.15" customHeight="1" spans="1:4">
      <c r="A362" s="54" t="s">
        <v>251</v>
      </c>
      <c r="B362" s="50"/>
      <c r="C362" s="50"/>
      <c r="D362" s="28"/>
    </row>
    <row r="363" s="17" customFormat="1" ht="22.15" customHeight="1" spans="1:4">
      <c r="A363" s="54" t="s">
        <v>252</v>
      </c>
      <c r="B363" s="50"/>
      <c r="C363" s="50"/>
      <c r="D363" s="28"/>
    </row>
    <row r="364" s="17" customFormat="1" ht="22.15" customHeight="1" spans="1:4">
      <c r="A364" s="54" t="s">
        <v>253</v>
      </c>
      <c r="B364" s="50">
        <f>SUM(B365:B367)</f>
        <v>0</v>
      </c>
      <c r="C364" s="50">
        <f>SUM(C365:C367)</f>
        <v>0</v>
      </c>
      <c r="D364" s="50"/>
    </row>
    <row r="365" s="17" customFormat="1" ht="22.15" customHeight="1" spans="1:4">
      <c r="A365" s="52" t="s">
        <v>254</v>
      </c>
      <c r="B365" s="50"/>
      <c r="C365" s="50"/>
      <c r="D365" s="56"/>
    </row>
    <row r="366" s="17" customFormat="1" ht="22.15" customHeight="1" spans="1:4">
      <c r="A366" s="52" t="s">
        <v>255</v>
      </c>
      <c r="B366" s="50"/>
      <c r="C366" s="50"/>
      <c r="D366" s="28"/>
    </row>
    <row r="367" s="17" customFormat="1" ht="22.15" customHeight="1" spans="1:4">
      <c r="A367" s="52" t="s">
        <v>256</v>
      </c>
      <c r="B367" s="50"/>
      <c r="C367" s="50"/>
      <c r="D367" s="28"/>
    </row>
    <row r="368" s="17" customFormat="1" ht="22.15" customHeight="1" spans="1:4">
      <c r="A368" s="54" t="s">
        <v>257</v>
      </c>
      <c r="B368" s="50">
        <f>SUM(B369:B371)</f>
        <v>0</v>
      </c>
      <c r="C368" s="50">
        <f>SUM(C369:C371)</f>
        <v>0</v>
      </c>
      <c r="D368" s="50"/>
    </row>
    <row r="369" s="17" customFormat="1" ht="22.15" customHeight="1" spans="1:4">
      <c r="A369" s="54" t="s">
        <v>258</v>
      </c>
      <c r="B369" s="50"/>
      <c r="C369" s="50"/>
      <c r="D369" s="28"/>
    </row>
    <row r="370" s="17" customFormat="1" ht="22.15" customHeight="1" spans="1:4">
      <c r="A370" s="54" t="s">
        <v>259</v>
      </c>
      <c r="B370" s="50"/>
      <c r="C370" s="50"/>
      <c r="D370" s="28"/>
    </row>
    <row r="371" s="17" customFormat="1" ht="22.15" customHeight="1" spans="1:4">
      <c r="A371" s="49" t="s">
        <v>260</v>
      </c>
      <c r="B371" s="50"/>
      <c r="C371" s="50"/>
      <c r="D371" s="28"/>
    </row>
    <row r="372" s="17" customFormat="1" ht="22.15" customHeight="1" spans="1:4">
      <c r="A372" s="52" t="s">
        <v>261</v>
      </c>
      <c r="B372" s="50">
        <f>SUM(B373:B375)</f>
        <v>68</v>
      </c>
      <c r="C372" s="50">
        <f>SUM(C373:C375)</f>
        <v>68</v>
      </c>
      <c r="D372" s="50"/>
    </row>
    <row r="373" s="17" customFormat="1" ht="22.15" customHeight="1" spans="1:4">
      <c r="A373" s="52" t="s">
        <v>262</v>
      </c>
      <c r="B373" s="50">
        <v>68</v>
      </c>
      <c r="C373" s="50">
        <v>68</v>
      </c>
      <c r="D373" s="56"/>
    </row>
    <row r="374" s="17" customFormat="1" ht="22.15" customHeight="1" spans="1:4">
      <c r="A374" s="52" t="s">
        <v>263</v>
      </c>
      <c r="B374" s="50"/>
      <c r="C374" s="50"/>
      <c r="D374" s="28"/>
    </row>
    <row r="375" s="17" customFormat="1" ht="22.15" customHeight="1" spans="1:4">
      <c r="A375" s="54" t="s">
        <v>264</v>
      </c>
      <c r="B375" s="50"/>
      <c r="C375" s="50"/>
      <c r="D375" s="28"/>
    </row>
    <row r="376" s="17" customFormat="1" ht="22.15" customHeight="1" spans="1:4">
      <c r="A376" s="54" t="s">
        <v>265</v>
      </c>
      <c r="B376" s="50">
        <f>SUM(B377:B381)</f>
        <v>179</v>
      </c>
      <c r="C376" s="50">
        <f>SUM(C377:C381)</f>
        <v>179</v>
      </c>
      <c r="D376" s="50"/>
    </row>
    <row r="377" s="17" customFormat="1" ht="22.15" customHeight="1" spans="1:4">
      <c r="A377" s="54" t="s">
        <v>266</v>
      </c>
      <c r="B377" s="53">
        <v>149</v>
      </c>
      <c r="C377" s="53">
        <v>149</v>
      </c>
      <c r="D377" s="28"/>
    </row>
    <row r="378" s="17" customFormat="1" ht="22.15" customHeight="1" spans="1:4">
      <c r="A378" s="52" t="s">
        <v>267</v>
      </c>
      <c r="B378" s="50"/>
      <c r="C378" s="50"/>
      <c r="D378" s="28"/>
    </row>
    <row r="379" s="17" customFormat="1" ht="22.15" customHeight="1" spans="1:4">
      <c r="A379" s="52" t="s">
        <v>268</v>
      </c>
      <c r="B379" s="50">
        <v>30</v>
      </c>
      <c r="C379" s="50">
        <v>30</v>
      </c>
      <c r="D379" s="28"/>
    </row>
    <row r="380" s="17" customFormat="1" ht="22.15" customHeight="1" spans="1:4">
      <c r="A380" s="52" t="s">
        <v>269</v>
      </c>
      <c r="B380" s="50"/>
      <c r="C380" s="50"/>
      <c r="D380" s="28"/>
    </row>
    <row r="381" s="17" customFormat="1" ht="22.15" customHeight="1" spans="1:4">
      <c r="A381" s="52" t="s">
        <v>270</v>
      </c>
      <c r="B381" s="50"/>
      <c r="C381" s="50"/>
      <c r="D381" s="56"/>
    </row>
    <row r="382" s="17" customFormat="1" ht="22.15" customHeight="1" spans="1:4">
      <c r="A382" s="52" t="s">
        <v>271</v>
      </c>
      <c r="B382" s="50">
        <f>SUM(B383:B388)</f>
        <v>1080</v>
      </c>
      <c r="C382" s="50">
        <f>SUM(C383:C388)</f>
        <v>0</v>
      </c>
      <c r="D382" s="50"/>
    </row>
    <row r="383" s="17" customFormat="1" ht="22.15" customHeight="1" spans="1:4">
      <c r="A383" s="54" t="s">
        <v>272</v>
      </c>
      <c r="B383" s="50"/>
      <c r="C383" s="50"/>
      <c r="D383" s="28"/>
    </row>
    <row r="384" s="17" customFormat="1" ht="22.15" customHeight="1" spans="1:4">
      <c r="A384" s="54" t="s">
        <v>273</v>
      </c>
      <c r="B384" s="50"/>
      <c r="C384" s="50"/>
      <c r="D384" s="28"/>
    </row>
    <row r="385" s="17" customFormat="1" ht="22.15" customHeight="1" spans="1:4">
      <c r="A385" s="54" t="s">
        <v>274</v>
      </c>
      <c r="B385" s="50"/>
      <c r="C385" s="50"/>
      <c r="D385" s="28"/>
    </row>
    <row r="386" s="17" customFormat="1" ht="22.15" customHeight="1" spans="1:4">
      <c r="A386" s="49" t="s">
        <v>275</v>
      </c>
      <c r="B386" s="50"/>
      <c r="C386" s="50"/>
      <c r="D386" s="28"/>
    </row>
    <row r="387" s="17" customFormat="1" ht="22.15" customHeight="1" spans="1:4">
      <c r="A387" s="52" t="s">
        <v>276</v>
      </c>
      <c r="B387" s="50"/>
      <c r="C387" s="50"/>
      <c r="D387" s="28"/>
    </row>
    <row r="388" s="17" customFormat="1" ht="22.15" customHeight="1" spans="1:4">
      <c r="A388" s="52" t="s">
        <v>277</v>
      </c>
      <c r="B388" s="53">
        <v>1080</v>
      </c>
      <c r="C388" s="53"/>
      <c r="D388" s="28"/>
    </row>
    <row r="389" s="17" customFormat="1" ht="22.15" customHeight="1" spans="1:4">
      <c r="A389" s="52" t="s">
        <v>278</v>
      </c>
      <c r="B389" s="50">
        <v>1100</v>
      </c>
      <c r="C389" s="50">
        <v>1100</v>
      </c>
      <c r="D389" s="50"/>
    </row>
    <row r="390" s="17" customFormat="1" ht="22.15" customHeight="1" spans="1:4">
      <c r="A390" s="49" t="s">
        <v>279</v>
      </c>
      <c r="B390" s="50">
        <f>SUM(B391,B396,B405,B411,B416,B421,B426,B433,B437,B441)</f>
        <v>3000</v>
      </c>
      <c r="C390" s="50">
        <f>SUM(C391,C396,C405,C411,C416,C421,C426,C433,C437,C441)</f>
        <v>3000</v>
      </c>
      <c r="D390" s="56"/>
    </row>
    <row r="391" s="17" customFormat="1" ht="22.15" customHeight="1" spans="1:4">
      <c r="A391" s="54" t="s">
        <v>280</v>
      </c>
      <c r="B391" s="50">
        <f>SUM(B392:B395)</f>
        <v>79</v>
      </c>
      <c r="C391" s="50">
        <f>SUM(C392:C395)</f>
        <v>79</v>
      </c>
      <c r="D391" s="50"/>
    </row>
    <row r="392" s="17" customFormat="1" ht="22.15" customHeight="1" spans="1:4">
      <c r="A392" s="52" t="s">
        <v>37</v>
      </c>
      <c r="B392" s="50">
        <v>79</v>
      </c>
      <c r="C392" s="50">
        <v>79</v>
      </c>
      <c r="D392" s="56"/>
    </row>
    <row r="393" s="17" customFormat="1" ht="22.15" customHeight="1" spans="1:4">
      <c r="A393" s="52" t="s">
        <v>38</v>
      </c>
      <c r="B393" s="50"/>
      <c r="C393" s="50"/>
      <c r="D393" s="28"/>
    </row>
    <row r="394" s="17" customFormat="1" ht="22.15" customHeight="1" spans="1:4">
      <c r="A394" s="52" t="s">
        <v>39</v>
      </c>
      <c r="B394" s="50"/>
      <c r="C394" s="50"/>
      <c r="D394" s="28"/>
    </row>
    <row r="395" s="17" customFormat="1" ht="22.15" customHeight="1" spans="1:4">
      <c r="A395" s="54" t="s">
        <v>281</v>
      </c>
      <c r="B395" s="50"/>
      <c r="C395" s="50"/>
      <c r="D395" s="28"/>
    </row>
    <row r="396" s="17" customFormat="1" ht="22.15" customHeight="1" spans="1:4">
      <c r="A396" s="52" t="s">
        <v>282</v>
      </c>
      <c r="B396" s="50">
        <f>SUM(B397:B404)</f>
        <v>0</v>
      </c>
      <c r="C396" s="50">
        <f>SUM(C397:C404)</f>
        <v>0</v>
      </c>
      <c r="D396" s="50"/>
    </row>
    <row r="397" s="17" customFormat="1" ht="22.15" customHeight="1" spans="1:4">
      <c r="A397" s="52" t="s">
        <v>283</v>
      </c>
      <c r="B397" s="50"/>
      <c r="C397" s="50"/>
      <c r="D397" s="56"/>
    </row>
    <row r="398" s="17" customFormat="1" ht="22.15" customHeight="1" spans="1:4">
      <c r="A398" s="49" t="s">
        <v>284</v>
      </c>
      <c r="B398" s="50"/>
      <c r="C398" s="50"/>
      <c r="D398" s="28"/>
    </row>
    <row r="399" s="17" customFormat="1" ht="22.15" customHeight="1" spans="1:4">
      <c r="A399" s="52" t="s">
        <v>285</v>
      </c>
      <c r="B399" s="50"/>
      <c r="C399" s="50"/>
      <c r="D399" s="28"/>
    </row>
    <row r="400" s="17" customFormat="1" ht="22.15" customHeight="1" spans="1:4">
      <c r="A400" s="52" t="s">
        <v>286</v>
      </c>
      <c r="B400" s="50"/>
      <c r="C400" s="50"/>
      <c r="D400" s="56"/>
    </row>
    <row r="401" s="17" customFormat="1" ht="22.15" customHeight="1" spans="1:4">
      <c r="A401" s="52" t="s">
        <v>287</v>
      </c>
      <c r="B401" s="50"/>
      <c r="C401" s="50"/>
      <c r="D401" s="28"/>
    </row>
    <row r="402" s="17" customFormat="1" ht="22.15" customHeight="1" spans="1:4">
      <c r="A402" s="54" t="s">
        <v>288</v>
      </c>
      <c r="B402" s="50"/>
      <c r="C402" s="50"/>
      <c r="D402" s="28"/>
    </row>
    <row r="403" s="17" customFormat="1" ht="22.15" customHeight="1" spans="1:4">
      <c r="A403" s="54" t="s">
        <v>289</v>
      </c>
      <c r="B403" s="50"/>
      <c r="C403" s="50"/>
      <c r="D403" s="28"/>
    </row>
    <row r="404" s="17" customFormat="1" ht="22.15" customHeight="1" spans="1:4">
      <c r="A404" s="54" t="s">
        <v>290</v>
      </c>
      <c r="B404" s="50"/>
      <c r="C404" s="50"/>
      <c r="D404" s="28"/>
    </row>
    <row r="405" s="17" customFormat="1" ht="22.15" customHeight="1" spans="1:4">
      <c r="A405" s="54" t="s">
        <v>291</v>
      </c>
      <c r="B405" s="50">
        <f>SUM(B406:B410)</f>
        <v>0</v>
      </c>
      <c r="C405" s="50">
        <f>SUM(C406:C410)</f>
        <v>0</v>
      </c>
      <c r="D405" s="50"/>
    </row>
    <row r="406" s="17" customFormat="1" ht="22.15" customHeight="1" spans="1:4">
      <c r="A406" s="52" t="s">
        <v>283</v>
      </c>
      <c r="B406" s="50"/>
      <c r="C406" s="50"/>
      <c r="D406" s="56"/>
    </row>
    <row r="407" s="17" customFormat="1" ht="22.15" customHeight="1" spans="1:4">
      <c r="A407" s="52" t="s">
        <v>292</v>
      </c>
      <c r="B407" s="50"/>
      <c r="C407" s="50"/>
      <c r="D407" s="28"/>
    </row>
    <row r="408" s="17" customFormat="1" ht="22.15" customHeight="1" spans="1:4">
      <c r="A408" s="52" t="s">
        <v>293</v>
      </c>
      <c r="B408" s="50"/>
      <c r="C408" s="50"/>
      <c r="D408" s="28"/>
    </row>
    <row r="409" s="17" customFormat="1" ht="22.15" customHeight="1" spans="1:4">
      <c r="A409" s="54" t="s">
        <v>294</v>
      </c>
      <c r="B409" s="50"/>
      <c r="C409" s="50"/>
      <c r="D409" s="28"/>
    </row>
    <row r="410" s="17" customFormat="1" ht="22.15" customHeight="1" spans="1:4">
      <c r="A410" s="54" t="s">
        <v>295</v>
      </c>
      <c r="B410" s="50"/>
      <c r="C410" s="50"/>
      <c r="D410" s="28"/>
    </row>
    <row r="411" s="17" customFormat="1" ht="22.15" customHeight="1" spans="1:4">
      <c r="A411" s="54" t="s">
        <v>296</v>
      </c>
      <c r="B411" s="50">
        <f>SUM(B412:B415)</f>
        <v>60</v>
      </c>
      <c r="C411" s="50">
        <f>SUM(C412:C415)</f>
        <v>75</v>
      </c>
      <c r="D411" s="50"/>
    </row>
    <row r="412" s="17" customFormat="1" ht="22.15" customHeight="1" spans="1:4">
      <c r="A412" s="49" t="s">
        <v>283</v>
      </c>
      <c r="B412" s="50"/>
      <c r="C412" s="50"/>
      <c r="D412" s="28"/>
    </row>
    <row r="413" s="17" customFormat="1" ht="22.15" customHeight="1" spans="1:4">
      <c r="A413" s="52" t="s">
        <v>297</v>
      </c>
      <c r="B413" s="50"/>
      <c r="C413" s="50"/>
      <c r="D413" s="56"/>
    </row>
    <row r="414" s="17" customFormat="1" ht="22.15" customHeight="1" spans="1:4">
      <c r="A414" s="52" t="s">
        <v>298</v>
      </c>
      <c r="B414" s="50"/>
      <c r="C414" s="50"/>
      <c r="D414" s="28"/>
    </row>
    <row r="415" s="17" customFormat="1" ht="22.15" customHeight="1" spans="1:4">
      <c r="A415" s="54" t="s">
        <v>299</v>
      </c>
      <c r="B415" s="50">
        <v>60</v>
      </c>
      <c r="C415" s="50">
        <v>75</v>
      </c>
      <c r="D415" s="28"/>
    </row>
    <row r="416" s="17" customFormat="1" ht="22.15" customHeight="1" spans="1:4">
      <c r="A416" s="63" t="s">
        <v>300</v>
      </c>
      <c r="B416" s="50">
        <f>SUM(B417:B420)</f>
        <v>15</v>
      </c>
      <c r="C416" s="50">
        <f>SUM(C417:C420)</f>
        <v>0</v>
      </c>
      <c r="D416" s="50"/>
    </row>
    <row r="417" s="17" customFormat="1" ht="22.15" customHeight="1" spans="1:4">
      <c r="A417" s="54" t="s">
        <v>283</v>
      </c>
      <c r="B417" s="50"/>
      <c r="C417" s="50"/>
      <c r="D417" s="28"/>
    </row>
    <row r="418" s="17" customFormat="1" ht="22.15" customHeight="1" spans="1:4">
      <c r="A418" s="52" t="s">
        <v>301</v>
      </c>
      <c r="B418" s="50"/>
      <c r="C418" s="50"/>
      <c r="D418" s="28"/>
    </row>
    <row r="419" s="17" customFormat="1" ht="22.15" customHeight="1" spans="1:4">
      <c r="A419" s="52" t="s">
        <v>302</v>
      </c>
      <c r="B419" s="50"/>
      <c r="C419" s="50"/>
      <c r="D419" s="56"/>
    </row>
    <row r="420" s="17" customFormat="1" ht="22.15" customHeight="1" spans="1:4">
      <c r="A420" s="52" t="s">
        <v>303</v>
      </c>
      <c r="B420" s="50">
        <v>15</v>
      </c>
      <c r="C420" s="50"/>
      <c r="D420" s="28"/>
    </row>
    <row r="421" s="17" customFormat="1" ht="22.15" customHeight="1" spans="1:4">
      <c r="A421" s="54" t="s">
        <v>304</v>
      </c>
      <c r="B421" s="50">
        <f>SUM(B422:B425)</f>
        <v>0</v>
      </c>
      <c r="C421" s="50">
        <f>SUM(C422:C425)</f>
        <v>0</v>
      </c>
      <c r="D421" s="50"/>
    </row>
    <row r="422" s="17" customFormat="1" ht="22.15" customHeight="1" spans="1:4">
      <c r="A422" s="54" t="s">
        <v>305</v>
      </c>
      <c r="B422" s="50"/>
      <c r="C422" s="50"/>
      <c r="D422" s="28"/>
    </row>
    <row r="423" s="17" customFormat="1" ht="22.15" customHeight="1" spans="1:4">
      <c r="A423" s="54" t="s">
        <v>306</v>
      </c>
      <c r="B423" s="50"/>
      <c r="C423" s="50"/>
      <c r="D423" s="56"/>
    </row>
    <row r="424" s="17" customFormat="1" ht="22.15" customHeight="1" spans="1:4">
      <c r="A424" s="54" t="s">
        <v>307</v>
      </c>
      <c r="B424" s="50"/>
      <c r="C424" s="50"/>
      <c r="D424" s="28"/>
    </row>
    <row r="425" s="17" customFormat="1" ht="22.15" customHeight="1" spans="1:4">
      <c r="A425" s="54" t="s">
        <v>308</v>
      </c>
      <c r="B425" s="50"/>
      <c r="C425" s="50"/>
      <c r="D425" s="28"/>
    </row>
    <row r="426" s="17" customFormat="1" ht="22.15" customHeight="1" spans="1:4">
      <c r="A426" s="52" t="s">
        <v>309</v>
      </c>
      <c r="B426" s="50">
        <f>SUM(B427:B432)</f>
        <v>50</v>
      </c>
      <c r="C426" s="50">
        <f>SUM(C427:C432)</f>
        <v>50</v>
      </c>
      <c r="D426" s="50"/>
    </row>
    <row r="427" s="17" customFormat="1" ht="22.15" customHeight="1" spans="1:4">
      <c r="A427" s="52" t="s">
        <v>283</v>
      </c>
      <c r="B427" s="50"/>
      <c r="C427" s="50"/>
      <c r="D427" s="56"/>
    </row>
    <row r="428" s="17" customFormat="1" ht="22.15" customHeight="1" spans="1:4">
      <c r="A428" s="54" t="s">
        <v>310</v>
      </c>
      <c r="B428" s="50"/>
      <c r="C428" s="50"/>
      <c r="D428" s="28"/>
    </row>
    <row r="429" s="17" customFormat="1" ht="22.15" customHeight="1" spans="1:4">
      <c r="A429" s="54" t="s">
        <v>311</v>
      </c>
      <c r="B429" s="50"/>
      <c r="C429" s="50"/>
      <c r="D429" s="28"/>
    </row>
    <row r="430" s="17" customFormat="1" ht="22.15" customHeight="1" spans="1:4">
      <c r="A430" s="54" t="s">
        <v>312</v>
      </c>
      <c r="B430" s="50"/>
      <c r="C430" s="50"/>
      <c r="D430" s="28"/>
    </row>
    <row r="431" s="17" customFormat="1" ht="22.15" customHeight="1" spans="1:4">
      <c r="A431" s="52" t="s">
        <v>313</v>
      </c>
      <c r="B431" s="50"/>
      <c r="C431" s="50"/>
      <c r="D431" s="56"/>
    </row>
    <row r="432" s="17" customFormat="1" ht="22.15" customHeight="1" spans="1:4">
      <c r="A432" s="52" t="s">
        <v>314</v>
      </c>
      <c r="B432" s="50">
        <v>50</v>
      </c>
      <c r="C432" s="50">
        <v>50</v>
      </c>
      <c r="D432" s="28"/>
    </row>
    <row r="433" s="17" customFormat="1" ht="22.15" customHeight="1" spans="1:4">
      <c r="A433" s="52" t="s">
        <v>315</v>
      </c>
      <c r="B433" s="50">
        <f>SUM(B434:B436)</f>
        <v>0</v>
      </c>
      <c r="C433" s="50">
        <f>SUM(C434:C436)</f>
        <v>0</v>
      </c>
      <c r="D433" s="50"/>
    </row>
    <row r="434" s="17" customFormat="1" ht="22.15" customHeight="1" spans="1:4">
      <c r="A434" s="54" t="s">
        <v>316</v>
      </c>
      <c r="B434" s="50"/>
      <c r="C434" s="50"/>
      <c r="D434" s="28"/>
    </row>
    <row r="435" s="17" customFormat="1" ht="22.15" customHeight="1" spans="1:4">
      <c r="A435" s="54" t="s">
        <v>317</v>
      </c>
      <c r="B435" s="50"/>
      <c r="C435" s="50"/>
      <c r="D435" s="28"/>
    </row>
    <row r="436" s="17" customFormat="1" ht="22.15" customHeight="1" spans="1:4">
      <c r="A436" s="54" t="s">
        <v>318</v>
      </c>
      <c r="B436" s="50"/>
      <c r="C436" s="50"/>
      <c r="D436" s="28"/>
    </row>
    <row r="437" s="17" customFormat="1" ht="22.15" customHeight="1" spans="1:4">
      <c r="A437" s="49" t="s">
        <v>319</v>
      </c>
      <c r="B437" s="50">
        <f>B438+B439</f>
        <v>0</v>
      </c>
      <c r="C437" s="50">
        <f>C438+C439</f>
        <v>0</v>
      </c>
      <c r="D437" s="50"/>
    </row>
    <row r="438" s="17" customFormat="1" ht="22.15" customHeight="1" spans="1:4">
      <c r="A438" s="54" t="s">
        <v>320</v>
      </c>
      <c r="B438" s="50"/>
      <c r="C438" s="50"/>
      <c r="D438" s="28"/>
    </row>
    <row r="439" s="17" customFormat="1" ht="22.15" customHeight="1" spans="1:4">
      <c r="A439" s="54" t="s">
        <v>321</v>
      </c>
      <c r="B439" s="50"/>
      <c r="C439" s="50"/>
      <c r="D439" s="28"/>
    </row>
    <row r="440" s="17" customFormat="1" ht="22.15" customHeight="1" spans="1:4">
      <c r="A440" s="54" t="s">
        <v>322</v>
      </c>
      <c r="B440" s="50"/>
      <c r="C440" s="50"/>
      <c r="D440" s="28"/>
    </row>
    <row r="441" s="17" customFormat="1" ht="22.15" customHeight="1" spans="1:4">
      <c r="A441" s="52" t="s">
        <v>323</v>
      </c>
      <c r="B441" s="50">
        <f>SUM(B442:B445)</f>
        <v>2796</v>
      </c>
      <c r="C441" s="50">
        <f>SUM(C442:C445)</f>
        <v>2796</v>
      </c>
      <c r="D441" s="50"/>
    </row>
    <row r="442" s="17" customFormat="1" ht="22.15" customHeight="1" spans="1:4">
      <c r="A442" s="52" t="s">
        <v>324</v>
      </c>
      <c r="B442" s="50">
        <v>2020</v>
      </c>
      <c r="C442" s="50">
        <v>2000</v>
      </c>
      <c r="D442" s="28"/>
    </row>
    <row r="443" s="17" customFormat="1" ht="22.15" customHeight="1" spans="1:4">
      <c r="A443" s="54" t="s">
        <v>325</v>
      </c>
      <c r="B443" s="50"/>
      <c r="C443" s="50"/>
      <c r="D443" s="28"/>
    </row>
    <row r="444" s="17" customFormat="1" ht="22.15" customHeight="1" spans="1:4">
      <c r="A444" s="54" t="s">
        <v>326</v>
      </c>
      <c r="B444" s="50"/>
      <c r="C444" s="50"/>
      <c r="D444" s="56"/>
    </row>
    <row r="445" s="17" customFormat="1" ht="22.15" customHeight="1" spans="1:4">
      <c r="A445" s="54" t="s">
        <v>327</v>
      </c>
      <c r="B445" s="50">
        <v>776</v>
      </c>
      <c r="C445" s="50">
        <v>796</v>
      </c>
      <c r="D445" s="56"/>
    </row>
    <row r="446" s="17" customFormat="1" ht="22.15" customHeight="1" spans="1:4">
      <c r="A446" s="49" t="s">
        <v>328</v>
      </c>
      <c r="B446" s="50">
        <f>SUM(B447,B463,B471,B482,B491,B499)</f>
        <v>2341</v>
      </c>
      <c r="C446" s="50">
        <f>SUM(C447,C463,C471,C482,C491,C499)</f>
        <v>2354</v>
      </c>
      <c r="D446" s="56"/>
    </row>
    <row r="447" s="17" customFormat="1" ht="22.15" customHeight="1" spans="1:4">
      <c r="A447" s="49" t="s">
        <v>329</v>
      </c>
      <c r="B447" s="50">
        <f>SUM(B448:B462)</f>
        <v>594</v>
      </c>
      <c r="C447" s="50">
        <f>SUM(C448:C462)</f>
        <v>527</v>
      </c>
      <c r="D447" s="50"/>
    </row>
    <row r="448" s="17" customFormat="1" ht="22.15" customHeight="1" spans="1:4">
      <c r="A448" s="49" t="s">
        <v>37</v>
      </c>
      <c r="B448" s="50">
        <v>428</v>
      </c>
      <c r="C448" s="50">
        <v>428</v>
      </c>
      <c r="D448" s="28"/>
    </row>
    <row r="449" s="17" customFormat="1" ht="22.15" customHeight="1" spans="1:4">
      <c r="A449" s="49" t="s">
        <v>38</v>
      </c>
      <c r="B449" s="50"/>
      <c r="C449" s="50"/>
      <c r="D449" s="28"/>
    </row>
    <row r="450" s="17" customFormat="1" ht="22.15" customHeight="1" spans="1:4">
      <c r="A450" s="49" t="s">
        <v>39</v>
      </c>
      <c r="B450" s="50"/>
      <c r="C450" s="50"/>
      <c r="D450" s="28"/>
    </row>
    <row r="451" s="17" customFormat="1" ht="22.15" customHeight="1" spans="1:4">
      <c r="A451" s="49" t="s">
        <v>330</v>
      </c>
      <c r="B451" s="53">
        <v>95</v>
      </c>
      <c r="C451" s="53">
        <v>95</v>
      </c>
      <c r="D451" s="51"/>
    </row>
    <row r="452" s="17" customFormat="1" ht="22.15" customHeight="1" spans="1:4">
      <c r="A452" s="49" t="s">
        <v>331</v>
      </c>
      <c r="B452" s="50"/>
      <c r="C452" s="50"/>
      <c r="D452" s="28"/>
    </row>
    <row r="453" s="17" customFormat="1" ht="22.15" customHeight="1" spans="1:4">
      <c r="A453" s="49" t="s">
        <v>332</v>
      </c>
      <c r="B453" s="50"/>
      <c r="C453" s="50"/>
      <c r="D453" s="28"/>
    </row>
    <row r="454" s="17" customFormat="1" ht="22.15" customHeight="1" spans="1:4">
      <c r="A454" s="49" t="s">
        <v>333</v>
      </c>
      <c r="B454" s="50"/>
      <c r="C454" s="50"/>
      <c r="D454" s="28"/>
    </row>
    <row r="455" s="17" customFormat="1" ht="22.15" customHeight="1" spans="1:4">
      <c r="A455" s="49" t="s">
        <v>334</v>
      </c>
      <c r="B455" s="50"/>
      <c r="C455" s="50"/>
      <c r="D455" s="28"/>
    </row>
    <row r="456" s="17" customFormat="1" ht="22.15" customHeight="1" spans="1:4">
      <c r="A456" s="49" t="s">
        <v>335</v>
      </c>
      <c r="B456" s="53">
        <v>71</v>
      </c>
      <c r="C456" s="53">
        <v>4</v>
      </c>
      <c r="D456" s="28"/>
    </row>
    <row r="457" s="17" customFormat="1" ht="22.15" customHeight="1" spans="1:4">
      <c r="A457" s="49" t="s">
        <v>336</v>
      </c>
      <c r="B457" s="50"/>
      <c r="C457" s="50"/>
      <c r="D457" s="28"/>
    </row>
    <row r="458" s="17" customFormat="1" ht="22.15" customHeight="1" spans="1:4">
      <c r="A458" s="49" t="s">
        <v>337</v>
      </c>
      <c r="B458" s="50"/>
      <c r="C458" s="50"/>
      <c r="D458" s="28"/>
    </row>
    <row r="459" s="17" customFormat="1" ht="22.15" customHeight="1" spans="1:4">
      <c r="A459" s="49" t="s">
        <v>338</v>
      </c>
      <c r="B459" s="50"/>
      <c r="C459" s="50"/>
      <c r="D459" s="28"/>
    </row>
    <row r="460" s="17" customFormat="1" ht="22.15" customHeight="1" spans="1:4">
      <c r="A460" s="49" t="s">
        <v>339</v>
      </c>
      <c r="B460" s="50"/>
      <c r="C460" s="50"/>
      <c r="D460" s="56"/>
    </row>
    <row r="461" s="17" customFormat="1" ht="22.15" customHeight="1" spans="1:4">
      <c r="A461" s="49" t="s">
        <v>340</v>
      </c>
      <c r="B461" s="50"/>
      <c r="C461" s="50"/>
      <c r="D461" s="28"/>
    </row>
    <row r="462" s="17" customFormat="1" ht="22.15" customHeight="1" spans="1:4">
      <c r="A462" s="49" t="s">
        <v>341</v>
      </c>
      <c r="B462" s="53"/>
      <c r="C462" s="53"/>
      <c r="D462" s="28"/>
    </row>
    <row r="463" s="17" customFormat="1" ht="22.15" customHeight="1" spans="1:4">
      <c r="A463" s="49" t="s">
        <v>342</v>
      </c>
      <c r="B463" s="50">
        <f>SUM(B464:B470)</f>
        <v>89</v>
      </c>
      <c r="C463" s="50">
        <f>SUM(C464:C470)</f>
        <v>89</v>
      </c>
      <c r="D463" s="50"/>
    </row>
    <row r="464" s="17" customFormat="1" ht="22.15" customHeight="1" spans="1:4">
      <c r="A464" s="49" t="s">
        <v>37</v>
      </c>
      <c r="B464" s="50"/>
      <c r="C464" s="50"/>
      <c r="D464" s="28"/>
    </row>
    <row r="465" s="17" customFormat="1" ht="22.15" customHeight="1" spans="1:4">
      <c r="A465" s="49" t="s">
        <v>38</v>
      </c>
      <c r="B465" s="50"/>
      <c r="C465" s="50"/>
      <c r="D465" s="28"/>
    </row>
    <row r="466" s="17" customFormat="1" ht="22.15" customHeight="1" spans="1:4">
      <c r="A466" s="49" t="s">
        <v>39</v>
      </c>
      <c r="B466" s="50"/>
      <c r="C466" s="50"/>
      <c r="D466" s="56"/>
    </row>
    <row r="467" s="17" customFormat="1" ht="22.15" customHeight="1" spans="1:4">
      <c r="A467" s="49" t="s">
        <v>343</v>
      </c>
      <c r="B467" s="50"/>
      <c r="C467" s="50"/>
      <c r="D467" s="28"/>
    </row>
    <row r="468" s="17" customFormat="1" ht="22.15" customHeight="1" spans="1:4">
      <c r="A468" s="49" t="s">
        <v>344</v>
      </c>
      <c r="B468" s="53">
        <v>89</v>
      </c>
      <c r="C468" s="53">
        <v>89</v>
      </c>
      <c r="D468" s="28"/>
    </row>
    <row r="469" s="17" customFormat="1" ht="22.15" customHeight="1" spans="1:4">
      <c r="A469" s="49" t="s">
        <v>345</v>
      </c>
      <c r="B469" s="50"/>
      <c r="C469" s="50"/>
      <c r="D469" s="28"/>
    </row>
    <row r="470" s="17" customFormat="1" ht="22.15" customHeight="1" spans="1:4">
      <c r="A470" s="49" t="s">
        <v>346</v>
      </c>
      <c r="B470" s="50"/>
      <c r="C470" s="50"/>
      <c r="D470" s="28"/>
    </row>
    <row r="471" s="17" customFormat="1" ht="22.15" customHeight="1" spans="1:4">
      <c r="A471" s="49" t="s">
        <v>347</v>
      </c>
      <c r="B471" s="50">
        <f>SUM(B472:B481)</f>
        <v>0</v>
      </c>
      <c r="C471" s="50">
        <f>SUM(C472:C481)</f>
        <v>0</v>
      </c>
      <c r="D471" s="50"/>
    </row>
    <row r="472" s="17" customFormat="1" ht="22.15" customHeight="1" spans="1:4">
      <c r="A472" s="49" t="s">
        <v>37</v>
      </c>
      <c r="B472" s="50"/>
      <c r="C472" s="50"/>
      <c r="D472" s="56"/>
    </row>
    <row r="473" s="17" customFormat="1" ht="22.15" customHeight="1" spans="1:4">
      <c r="A473" s="49" t="s">
        <v>38</v>
      </c>
      <c r="B473" s="50"/>
      <c r="C473" s="50"/>
      <c r="D473" s="28"/>
    </row>
    <row r="474" s="17" customFormat="1" ht="22.15" customHeight="1" spans="1:4">
      <c r="A474" s="49" t="s">
        <v>39</v>
      </c>
      <c r="B474" s="50"/>
      <c r="C474" s="50"/>
      <c r="D474" s="28"/>
    </row>
    <row r="475" s="17" customFormat="1" ht="22.15" customHeight="1" spans="1:4">
      <c r="A475" s="49" t="s">
        <v>348</v>
      </c>
      <c r="B475" s="50"/>
      <c r="C475" s="50"/>
      <c r="D475" s="28"/>
    </row>
    <row r="476" s="17" customFormat="1" ht="22.15" customHeight="1" spans="1:4">
      <c r="A476" s="49" t="s">
        <v>349</v>
      </c>
      <c r="B476" s="50"/>
      <c r="C476" s="50"/>
      <c r="D476" s="28"/>
    </row>
    <row r="477" s="17" customFormat="1" ht="22.15" customHeight="1" spans="1:4">
      <c r="A477" s="49" t="s">
        <v>350</v>
      </c>
      <c r="B477" s="50"/>
      <c r="C477" s="50"/>
      <c r="D477" s="56"/>
    </row>
    <row r="478" s="17" customFormat="1" ht="22.15" customHeight="1" spans="1:4">
      <c r="A478" s="49" t="s">
        <v>351</v>
      </c>
      <c r="B478" s="50"/>
      <c r="C478" s="50"/>
      <c r="D478" s="28"/>
    </row>
    <row r="479" s="17" customFormat="1" ht="22.15" customHeight="1" spans="1:4">
      <c r="A479" s="49" t="s">
        <v>352</v>
      </c>
      <c r="B479" s="50"/>
      <c r="C479" s="50"/>
      <c r="D479" s="28"/>
    </row>
    <row r="480" s="17" customFormat="1" ht="22.15" customHeight="1" spans="1:4">
      <c r="A480" s="49" t="s">
        <v>353</v>
      </c>
      <c r="B480" s="50"/>
      <c r="C480" s="50"/>
      <c r="D480" s="28"/>
    </row>
    <row r="481" s="17" customFormat="1" ht="22.15" customHeight="1" spans="1:4">
      <c r="A481" s="49" t="s">
        <v>354</v>
      </c>
      <c r="B481" s="53"/>
      <c r="C481" s="53"/>
      <c r="D481" s="28"/>
    </row>
    <row r="482" s="17" customFormat="1" ht="22.15" customHeight="1" spans="1:4">
      <c r="A482" s="49" t="s">
        <v>355</v>
      </c>
      <c r="B482" s="50">
        <f>SUM(B483:B490)</f>
        <v>958</v>
      </c>
      <c r="C482" s="50">
        <f>SUM(C483:C490)</f>
        <v>958</v>
      </c>
      <c r="D482" s="50"/>
    </row>
    <row r="483" s="17" customFormat="1" ht="22.15" customHeight="1" spans="1:4">
      <c r="A483" s="49" t="s">
        <v>37</v>
      </c>
      <c r="B483" s="53">
        <v>786</v>
      </c>
      <c r="C483" s="53">
        <v>786</v>
      </c>
      <c r="D483" s="28"/>
    </row>
    <row r="484" s="17" customFormat="1" ht="22.15" customHeight="1" spans="1:4">
      <c r="A484" s="49" t="s">
        <v>38</v>
      </c>
      <c r="B484" s="50"/>
      <c r="C484" s="50"/>
      <c r="D484" s="28"/>
    </row>
    <row r="485" s="17" customFormat="1" ht="22.15" customHeight="1" spans="1:4">
      <c r="A485" s="49" t="s">
        <v>39</v>
      </c>
      <c r="B485" s="50"/>
      <c r="C485" s="50"/>
      <c r="D485" s="28"/>
    </row>
    <row r="486" s="17" customFormat="1" ht="22.15" customHeight="1" spans="1:4">
      <c r="A486" s="49" t="s">
        <v>356</v>
      </c>
      <c r="B486" s="50"/>
      <c r="C486" s="50"/>
      <c r="D486" s="28"/>
    </row>
    <row r="487" s="17" customFormat="1" ht="22.15" customHeight="1" spans="1:4">
      <c r="A487" s="49" t="s">
        <v>357</v>
      </c>
      <c r="B487" s="50"/>
      <c r="C487" s="50"/>
      <c r="D487" s="28"/>
    </row>
    <row r="488" s="17" customFormat="1" ht="22.15" customHeight="1" spans="1:4">
      <c r="A488" s="49" t="s">
        <v>358</v>
      </c>
      <c r="B488" s="50"/>
      <c r="C488" s="50"/>
      <c r="D488" s="28"/>
    </row>
    <row r="489" s="17" customFormat="1" ht="22.15" customHeight="1" spans="1:4">
      <c r="A489" s="49" t="s">
        <v>359</v>
      </c>
      <c r="B489" s="50"/>
      <c r="C489" s="50"/>
      <c r="D489" s="56"/>
    </row>
    <row r="490" s="17" customFormat="1" ht="22.15" customHeight="1" spans="1:4">
      <c r="A490" s="49" t="s">
        <v>360</v>
      </c>
      <c r="B490" s="53">
        <v>172</v>
      </c>
      <c r="C490" s="53">
        <v>172</v>
      </c>
      <c r="D490" s="28"/>
    </row>
    <row r="491" s="17" customFormat="1" ht="22.15" customHeight="1" spans="1:4">
      <c r="A491" s="49" t="s">
        <v>361</v>
      </c>
      <c r="B491" s="50">
        <f>SUM(B492:B498)</f>
        <v>0</v>
      </c>
      <c r="C491" s="50">
        <f>SUM(C492:C498)</f>
        <v>0</v>
      </c>
      <c r="D491" s="50"/>
    </row>
    <row r="492" s="17" customFormat="1" ht="22.15" customHeight="1" spans="1:4">
      <c r="A492" s="49" t="s">
        <v>37</v>
      </c>
      <c r="B492" s="50"/>
      <c r="C492" s="50"/>
      <c r="D492" s="28"/>
    </row>
    <row r="493" s="17" customFormat="1" ht="22.15" customHeight="1" spans="1:4">
      <c r="A493" s="49" t="s">
        <v>38</v>
      </c>
      <c r="B493" s="50"/>
      <c r="C493" s="50"/>
      <c r="D493" s="56"/>
    </row>
    <row r="494" s="17" customFormat="1" ht="22.15" customHeight="1" spans="1:4">
      <c r="A494" s="49" t="s">
        <v>39</v>
      </c>
      <c r="B494" s="50"/>
      <c r="C494" s="50"/>
      <c r="D494" s="28"/>
    </row>
    <row r="495" s="17" customFormat="1" ht="22.15" customHeight="1" spans="1:4">
      <c r="A495" s="49" t="s">
        <v>362</v>
      </c>
      <c r="B495" s="50"/>
      <c r="C495" s="50"/>
      <c r="D495" s="28"/>
    </row>
    <row r="496" s="17" customFormat="1" ht="22.15" customHeight="1" spans="1:4">
      <c r="A496" s="49" t="s">
        <v>363</v>
      </c>
      <c r="B496" s="50"/>
      <c r="C496" s="50"/>
      <c r="D496" s="56"/>
    </row>
    <row r="497" s="17" customFormat="1" ht="22.15" customHeight="1" spans="1:4">
      <c r="A497" s="49" t="s">
        <v>364</v>
      </c>
      <c r="B497" s="50"/>
      <c r="C497" s="50"/>
      <c r="D497" s="28"/>
    </row>
    <row r="498" s="17" customFormat="1" ht="22.15" customHeight="1" spans="1:4">
      <c r="A498" s="49" t="s">
        <v>365</v>
      </c>
      <c r="B498" s="50"/>
      <c r="C498" s="50"/>
      <c r="D498" s="28"/>
    </row>
    <row r="499" s="17" customFormat="1" ht="22.15" customHeight="1" spans="1:4">
      <c r="A499" s="49" t="s">
        <v>366</v>
      </c>
      <c r="B499" s="50">
        <f>SUM(B500:B502)</f>
        <v>700</v>
      </c>
      <c r="C499" s="50">
        <f>SUM(C500:C502)</f>
        <v>780</v>
      </c>
      <c r="D499" s="50"/>
    </row>
    <row r="500" s="17" customFormat="1" ht="22.15" customHeight="1" spans="1:4">
      <c r="A500" s="49" t="s">
        <v>367</v>
      </c>
      <c r="B500" s="50">
        <v>300</v>
      </c>
      <c r="C500" s="50">
        <v>380</v>
      </c>
      <c r="D500" s="28"/>
    </row>
    <row r="501" s="17" customFormat="1" ht="22.15" customHeight="1" spans="1:4">
      <c r="A501" s="49" t="s">
        <v>368</v>
      </c>
      <c r="B501" s="53">
        <v>400</v>
      </c>
      <c r="C501" s="53">
        <v>400</v>
      </c>
      <c r="D501" s="56"/>
    </row>
    <row r="502" s="17" customFormat="1" ht="22.15" customHeight="1" spans="1:4">
      <c r="A502" s="49" t="s">
        <v>369</v>
      </c>
      <c r="B502" s="50"/>
      <c r="C502" s="50"/>
      <c r="D502" s="56"/>
    </row>
    <row r="503" s="17" customFormat="1" ht="22.15" customHeight="1" spans="1:4">
      <c r="A503" s="49" t="s">
        <v>370</v>
      </c>
      <c r="B503" s="50">
        <f>SUM(B504,B523,B531,B533,B542,B546,B556,B564,B571,B579,B588,B593,B596,B599,B602,B605,B608,B612,B616,B627)</f>
        <v>31262</v>
      </c>
      <c r="C503" s="50">
        <f>SUM(C504,C523,C531,C533,C542,C546,C556,C564,C571,C579,C588,C593,C596,C599,C602,C605,C608,C612,C616,C627)</f>
        <v>30567</v>
      </c>
      <c r="D503" s="28"/>
    </row>
    <row r="504" s="17" customFormat="1" ht="22.15" customHeight="1" spans="1:4">
      <c r="A504" s="49" t="s">
        <v>371</v>
      </c>
      <c r="B504" s="50">
        <f>SUM(B505:B522)</f>
        <v>1195</v>
      </c>
      <c r="C504" s="50">
        <f>SUM(C505:C522)</f>
        <v>1195</v>
      </c>
      <c r="D504" s="50"/>
    </row>
    <row r="505" s="17" customFormat="1" ht="22.15" customHeight="1" spans="1:4">
      <c r="A505" s="49" t="s">
        <v>37</v>
      </c>
      <c r="B505" s="53">
        <v>1195</v>
      </c>
      <c r="C505" s="53">
        <v>1195</v>
      </c>
      <c r="D505" s="28"/>
    </row>
    <row r="506" s="17" customFormat="1" ht="22.15" customHeight="1" spans="1:4">
      <c r="A506" s="49" t="s">
        <v>38</v>
      </c>
      <c r="B506" s="50"/>
      <c r="C506" s="50"/>
      <c r="D506" s="28"/>
    </row>
    <row r="507" s="17" customFormat="1" ht="22.15" customHeight="1" spans="1:4">
      <c r="A507" s="49" t="s">
        <v>39</v>
      </c>
      <c r="B507" s="50"/>
      <c r="C507" s="50"/>
      <c r="D507" s="51"/>
    </row>
    <row r="508" s="17" customFormat="1" ht="22.15" customHeight="1" spans="1:4">
      <c r="A508" s="49" t="s">
        <v>372</v>
      </c>
      <c r="B508" s="50"/>
      <c r="C508" s="50"/>
      <c r="D508" s="28"/>
    </row>
    <row r="509" s="17" customFormat="1" ht="22.15" customHeight="1" spans="1:4">
      <c r="A509" s="49" t="s">
        <v>373</v>
      </c>
      <c r="B509" s="50"/>
      <c r="C509" s="50"/>
      <c r="D509" s="28"/>
    </row>
    <row r="510" s="17" customFormat="1" ht="22.15" customHeight="1" spans="1:4">
      <c r="A510" s="49" t="s">
        <v>374</v>
      </c>
      <c r="B510" s="50"/>
      <c r="C510" s="50"/>
      <c r="D510" s="28"/>
    </row>
    <row r="511" s="17" customFormat="1" ht="22.15" customHeight="1" spans="1:4">
      <c r="A511" s="49" t="s">
        <v>375</v>
      </c>
      <c r="B511" s="50"/>
      <c r="C511" s="50"/>
      <c r="D511" s="28"/>
    </row>
    <row r="512" s="17" customFormat="1" ht="22.15" customHeight="1" spans="1:4">
      <c r="A512" s="49" t="s">
        <v>78</v>
      </c>
      <c r="B512" s="50"/>
      <c r="C512" s="50"/>
      <c r="D512" s="28"/>
    </row>
    <row r="513" s="17" customFormat="1" ht="22.15" customHeight="1" spans="1:4">
      <c r="A513" s="49" t="s">
        <v>376</v>
      </c>
      <c r="B513" s="50"/>
      <c r="C513" s="50"/>
      <c r="D513" s="28"/>
    </row>
    <row r="514" s="17" customFormat="1" ht="22.15" customHeight="1" spans="1:4">
      <c r="A514" s="49" t="s">
        <v>377</v>
      </c>
      <c r="B514" s="50"/>
      <c r="C514" s="50"/>
      <c r="D514" s="28"/>
    </row>
    <row r="515" s="17" customFormat="1" ht="22.15" customHeight="1" spans="1:4">
      <c r="A515" s="49" t="s">
        <v>378</v>
      </c>
      <c r="B515" s="50"/>
      <c r="C515" s="50"/>
      <c r="D515" s="28"/>
    </row>
    <row r="516" s="17" customFormat="1" ht="22.15" customHeight="1" spans="1:4">
      <c r="A516" s="49" t="s">
        <v>379</v>
      </c>
      <c r="B516" s="50"/>
      <c r="C516" s="50"/>
      <c r="D516" s="56"/>
    </row>
    <row r="517" s="17" customFormat="1" ht="22.15" customHeight="1" spans="1:4">
      <c r="A517" s="49" t="s">
        <v>380</v>
      </c>
      <c r="B517" s="50"/>
      <c r="C517" s="50"/>
      <c r="D517" s="28"/>
    </row>
    <row r="518" s="17" customFormat="1" ht="22.15" customHeight="1" spans="1:4">
      <c r="A518" s="49" t="s">
        <v>381</v>
      </c>
      <c r="B518" s="50"/>
      <c r="C518" s="50"/>
      <c r="D518" s="28"/>
    </row>
    <row r="519" s="17" customFormat="1" ht="22.15" customHeight="1" spans="1:4">
      <c r="A519" s="49" t="s">
        <v>382</v>
      </c>
      <c r="B519" s="50"/>
      <c r="C519" s="50"/>
      <c r="D519" s="28"/>
    </row>
    <row r="520" s="17" customFormat="1" ht="22.15" customHeight="1" spans="1:4">
      <c r="A520" s="49" t="s">
        <v>383</v>
      </c>
      <c r="B520" s="50"/>
      <c r="C520" s="50"/>
      <c r="D520" s="28"/>
    </row>
    <row r="521" s="17" customFormat="1" ht="22.15" customHeight="1" spans="1:4">
      <c r="A521" s="49" t="s">
        <v>46</v>
      </c>
      <c r="B521" s="50"/>
      <c r="C521" s="50"/>
      <c r="D521" s="28"/>
    </row>
    <row r="522" s="17" customFormat="1" ht="22.15" customHeight="1" spans="1:4">
      <c r="A522" s="49" t="s">
        <v>384</v>
      </c>
      <c r="B522" s="50"/>
      <c r="C522" s="50"/>
      <c r="D522" s="28"/>
    </row>
    <row r="523" s="17" customFormat="1" ht="22.15" customHeight="1" spans="1:4">
      <c r="A523" s="49" t="s">
        <v>385</v>
      </c>
      <c r="B523" s="50">
        <f>SUM(B524:B530)</f>
        <v>453</v>
      </c>
      <c r="C523" s="50">
        <f>SUM(C524:C530)</f>
        <v>453</v>
      </c>
      <c r="D523" s="50"/>
    </row>
    <row r="524" s="17" customFormat="1" ht="22.15" customHeight="1" spans="1:4">
      <c r="A524" s="49" t="s">
        <v>37</v>
      </c>
      <c r="B524" s="53">
        <v>453</v>
      </c>
      <c r="C524" s="53">
        <v>453</v>
      </c>
      <c r="D524" s="56"/>
    </row>
    <row r="525" s="17" customFormat="1" ht="22.15" customHeight="1" spans="1:4">
      <c r="A525" s="49" t="s">
        <v>38</v>
      </c>
      <c r="B525" s="50"/>
      <c r="C525" s="50"/>
      <c r="D525" s="28"/>
    </row>
    <row r="526" s="17" customFormat="1" ht="22.15" customHeight="1" spans="1:4">
      <c r="A526" s="49" t="s">
        <v>39</v>
      </c>
      <c r="B526" s="50"/>
      <c r="C526" s="50"/>
      <c r="D526" s="28"/>
    </row>
    <row r="527" s="17" customFormat="1" ht="22.15" customHeight="1" spans="1:4">
      <c r="A527" s="49" t="s">
        <v>386</v>
      </c>
      <c r="B527" s="50"/>
      <c r="C527" s="50"/>
      <c r="D527" s="28"/>
    </row>
    <row r="528" s="17" customFormat="1" ht="22.15" customHeight="1" spans="1:4">
      <c r="A528" s="49" t="s">
        <v>387</v>
      </c>
      <c r="B528" s="50"/>
      <c r="C528" s="50"/>
      <c r="D528" s="28"/>
    </row>
    <row r="529" s="17" customFormat="1" ht="22.15" customHeight="1" spans="1:4">
      <c r="A529" s="49" t="s">
        <v>388</v>
      </c>
      <c r="B529" s="50"/>
      <c r="C529" s="50"/>
      <c r="D529" s="28"/>
    </row>
    <row r="530" s="17" customFormat="1" ht="22.15" customHeight="1" spans="1:4">
      <c r="A530" s="49" t="s">
        <v>389</v>
      </c>
      <c r="B530" s="50"/>
      <c r="C530" s="50"/>
      <c r="D530" s="28"/>
    </row>
    <row r="531" s="17" customFormat="1" ht="22.15" customHeight="1" spans="1:4">
      <c r="A531" s="49" t="s">
        <v>390</v>
      </c>
      <c r="B531" s="50">
        <f>B532</f>
        <v>0</v>
      </c>
      <c r="C531" s="50">
        <f>C532</f>
        <v>0</v>
      </c>
      <c r="D531" s="50"/>
    </row>
    <row r="532" s="17" customFormat="1" ht="22.15" customHeight="1" spans="1:4">
      <c r="A532" s="49" t="s">
        <v>391</v>
      </c>
      <c r="B532" s="50"/>
      <c r="C532" s="50"/>
      <c r="D532" s="28"/>
    </row>
    <row r="533" s="17" customFormat="1" ht="22.15" customHeight="1" spans="1:4">
      <c r="A533" s="49" t="s">
        <v>392</v>
      </c>
      <c r="B533" s="50">
        <f>SUM(B534:B541)</f>
        <v>22886</v>
      </c>
      <c r="C533" s="50">
        <f>SUM(C534:C541)</f>
        <v>22886</v>
      </c>
      <c r="D533" s="50"/>
    </row>
    <row r="534" s="17" customFormat="1" ht="22.15" customHeight="1" spans="1:4">
      <c r="A534" s="49" t="s">
        <v>393</v>
      </c>
      <c r="B534" s="50"/>
      <c r="C534" s="50"/>
      <c r="D534" s="28"/>
    </row>
    <row r="535" s="17" customFormat="1" ht="22.15" customHeight="1" spans="1:4">
      <c r="A535" s="49" t="s">
        <v>394</v>
      </c>
      <c r="B535" s="50"/>
      <c r="C535" s="50"/>
      <c r="D535" s="56"/>
    </row>
    <row r="536" s="17" customFormat="1" ht="22.15" customHeight="1" spans="1:4">
      <c r="A536" s="49" t="s">
        <v>395</v>
      </c>
      <c r="B536" s="50"/>
      <c r="C536" s="50"/>
      <c r="D536" s="28"/>
    </row>
    <row r="537" s="17" customFormat="1" ht="22.15" customHeight="1" spans="1:4">
      <c r="A537" s="49" t="s">
        <v>396</v>
      </c>
      <c r="B537" s="50">
        <v>9594</v>
      </c>
      <c r="C537" s="50">
        <v>9626</v>
      </c>
      <c r="D537" s="28"/>
    </row>
    <row r="538" s="17" customFormat="1" ht="22.15" customHeight="1" spans="1:4">
      <c r="A538" s="49" t="s">
        <v>397</v>
      </c>
      <c r="B538" s="50">
        <v>1000</v>
      </c>
      <c r="C538" s="50">
        <v>1000</v>
      </c>
      <c r="D538" s="28"/>
    </row>
    <row r="539" s="17" customFormat="1" ht="22.15" customHeight="1" spans="1:4">
      <c r="A539" s="49" t="s">
        <v>398</v>
      </c>
      <c r="B539" s="53">
        <v>12000</v>
      </c>
      <c r="C539" s="53">
        <v>12000</v>
      </c>
      <c r="D539" s="28"/>
    </row>
    <row r="540" s="17" customFormat="1" ht="22.15" customHeight="1" spans="1:4">
      <c r="A540" s="64" t="s">
        <v>399</v>
      </c>
      <c r="B540" s="53"/>
      <c r="C540" s="53"/>
      <c r="D540" s="28"/>
    </row>
    <row r="541" s="17" customFormat="1" ht="22.15" customHeight="1" spans="1:4">
      <c r="A541" s="49" t="s">
        <v>400</v>
      </c>
      <c r="B541" s="50">
        <v>292</v>
      </c>
      <c r="C541" s="50">
        <v>260</v>
      </c>
      <c r="D541" s="28"/>
    </row>
    <row r="542" s="17" customFormat="1" ht="22.15" customHeight="1" spans="1:4">
      <c r="A542" s="49" t="s">
        <v>401</v>
      </c>
      <c r="B542" s="50">
        <f>SUM(B543:B545)</f>
        <v>0</v>
      </c>
      <c r="C542" s="50">
        <f>SUM(C543:C545)</f>
        <v>0</v>
      </c>
      <c r="D542" s="50"/>
    </row>
    <row r="543" s="17" customFormat="1" ht="22.15" customHeight="1" spans="1:4">
      <c r="A543" s="49" t="s">
        <v>402</v>
      </c>
      <c r="B543" s="50"/>
      <c r="C543" s="50"/>
      <c r="D543" s="28"/>
    </row>
    <row r="544" s="17" customFormat="1" ht="22.15" customHeight="1" spans="1:4">
      <c r="A544" s="49" t="s">
        <v>403</v>
      </c>
      <c r="B544" s="50"/>
      <c r="C544" s="50"/>
      <c r="D544" s="28"/>
    </row>
    <row r="545" s="17" customFormat="1" ht="22.15" customHeight="1" spans="1:4">
      <c r="A545" s="49" t="s">
        <v>404</v>
      </c>
      <c r="B545" s="50"/>
      <c r="C545" s="50"/>
      <c r="D545" s="28"/>
    </row>
    <row r="546" s="17" customFormat="1" ht="22.15" customHeight="1" spans="1:4">
      <c r="A546" s="49" t="s">
        <v>405</v>
      </c>
      <c r="B546" s="50">
        <f>SUM(B547:B555)</f>
        <v>0</v>
      </c>
      <c r="C546" s="50">
        <f>SUM(C547:C555)</f>
        <v>0</v>
      </c>
      <c r="D546" s="50"/>
    </row>
    <row r="547" s="17" customFormat="1" ht="22.15" customHeight="1" spans="1:4">
      <c r="A547" s="49" t="s">
        <v>406</v>
      </c>
      <c r="B547" s="50"/>
      <c r="C547" s="50"/>
      <c r="D547" s="28"/>
    </row>
    <row r="548" s="17" customFormat="1" ht="22.15" customHeight="1" spans="1:4">
      <c r="A548" s="49" t="s">
        <v>407</v>
      </c>
      <c r="B548" s="50"/>
      <c r="C548" s="50"/>
      <c r="D548" s="28"/>
    </row>
    <row r="549" s="17" customFormat="1" ht="22.15" customHeight="1" spans="1:4">
      <c r="A549" s="49" t="s">
        <v>408</v>
      </c>
      <c r="B549" s="50"/>
      <c r="C549" s="50"/>
      <c r="D549" s="28"/>
    </row>
    <row r="550" s="17" customFormat="1" ht="22.15" customHeight="1" spans="1:4">
      <c r="A550" s="49" t="s">
        <v>409</v>
      </c>
      <c r="B550" s="50"/>
      <c r="C550" s="50"/>
      <c r="D550" s="56"/>
    </row>
    <row r="551" s="17" customFormat="1" ht="22.15" customHeight="1" spans="1:4">
      <c r="A551" s="49" t="s">
        <v>410</v>
      </c>
      <c r="B551" s="50"/>
      <c r="C551" s="50"/>
      <c r="D551" s="56"/>
    </row>
    <row r="552" s="17" customFormat="1" ht="22.15" customHeight="1" spans="1:4">
      <c r="A552" s="49" t="s">
        <v>411</v>
      </c>
      <c r="B552" s="50"/>
      <c r="C552" s="50"/>
      <c r="D552" s="28"/>
    </row>
    <row r="553" s="17" customFormat="1" ht="22.15" customHeight="1" spans="1:4">
      <c r="A553" s="49" t="s">
        <v>412</v>
      </c>
      <c r="B553" s="50"/>
      <c r="C553" s="50"/>
      <c r="D553" s="28"/>
    </row>
    <row r="554" s="17" customFormat="1" ht="22.15" customHeight="1" spans="1:4">
      <c r="A554" s="49" t="s">
        <v>413</v>
      </c>
      <c r="B554" s="50"/>
      <c r="C554" s="50"/>
      <c r="D554" s="28"/>
    </row>
    <row r="555" s="17" customFormat="1" ht="22.15" customHeight="1" spans="1:4">
      <c r="A555" s="49" t="s">
        <v>414</v>
      </c>
      <c r="B555" s="50"/>
      <c r="C555" s="50"/>
      <c r="D555" s="28"/>
    </row>
    <row r="556" s="17" customFormat="1" ht="22.15" customHeight="1" spans="1:4">
      <c r="A556" s="49" t="s">
        <v>415</v>
      </c>
      <c r="B556" s="50">
        <f>SUM(B557:B563)</f>
        <v>2073</v>
      </c>
      <c r="C556" s="50">
        <f>SUM(C557:C563)</f>
        <v>1623</v>
      </c>
      <c r="D556" s="50"/>
    </row>
    <row r="557" s="17" customFormat="1" ht="22.15" customHeight="1" spans="1:4">
      <c r="A557" s="49" t="s">
        <v>416</v>
      </c>
      <c r="B557" s="50">
        <v>900</v>
      </c>
      <c r="C557" s="50">
        <v>900</v>
      </c>
      <c r="D557" s="28"/>
    </row>
    <row r="558" s="17" customFormat="1" ht="22.15" customHeight="1" spans="1:4">
      <c r="A558" s="49" t="s">
        <v>417</v>
      </c>
      <c r="B558" s="50"/>
      <c r="C558" s="50"/>
      <c r="D558" s="28"/>
    </row>
    <row r="559" s="17" customFormat="1" ht="22.15" customHeight="1" spans="1:4">
      <c r="A559" s="49" t="s">
        <v>418</v>
      </c>
      <c r="B559" s="50"/>
      <c r="C559" s="50"/>
      <c r="D559" s="28"/>
    </row>
    <row r="560" s="17" customFormat="1" ht="22.15" customHeight="1" spans="1:4">
      <c r="A560" s="49" t="s">
        <v>419</v>
      </c>
      <c r="B560" s="50"/>
      <c r="C560" s="50"/>
      <c r="D560" s="28"/>
    </row>
    <row r="561" s="17" customFormat="1" ht="22.15" customHeight="1" spans="1:4">
      <c r="A561" s="49" t="s">
        <v>420</v>
      </c>
      <c r="B561" s="53">
        <v>473</v>
      </c>
      <c r="C561" s="53">
        <v>473</v>
      </c>
      <c r="D561" s="28"/>
    </row>
    <row r="562" s="17" customFormat="1" ht="22.15" customHeight="1" spans="1:4">
      <c r="A562" s="49" t="s">
        <v>421</v>
      </c>
      <c r="B562" s="50"/>
      <c r="C562" s="50"/>
      <c r="D562" s="28"/>
    </row>
    <row r="563" s="17" customFormat="1" ht="22.15" customHeight="1" spans="1:4">
      <c r="A563" s="49" t="s">
        <v>422</v>
      </c>
      <c r="B563" s="53">
        <v>700</v>
      </c>
      <c r="C563" s="53">
        <v>250</v>
      </c>
      <c r="D563" s="51"/>
    </row>
    <row r="564" s="17" customFormat="1" ht="22.15" customHeight="1" spans="1:4">
      <c r="A564" s="49" t="s">
        <v>423</v>
      </c>
      <c r="B564" s="50">
        <f>SUM(B565:B570)</f>
        <v>59</v>
      </c>
      <c r="C564" s="50">
        <f>SUM(C565:C570)</f>
        <v>59</v>
      </c>
      <c r="D564" s="50"/>
    </row>
    <row r="565" s="17" customFormat="1" ht="22.15" customHeight="1" spans="1:4">
      <c r="A565" s="49" t="s">
        <v>424</v>
      </c>
      <c r="B565" s="53">
        <v>59</v>
      </c>
      <c r="C565" s="53">
        <v>59</v>
      </c>
      <c r="D565" s="56"/>
    </row>
    <row r="566" s="17" customFormat="1" ht="22.15" customHeight="1" spans="1:4">
      <c r="A566" s="49" t="s">
        <v>425</v>
      </c>
      <c r="B566" s="50"/>
      <c r="C566" s="50"/>
      <c r="D566" s="28"/>
    </row>
    <row r="567" s="17" customFormat="1" ht="22.15" customHeight="1" spans="1:4">
      <c r="A567" s="49" t="s">
        <v>426</v>
      </c>
      <c r="B567" s="50"/>
      <c r="C567" s="50"/>
      <c r="D567" s="28"/>
    </row>
    <row r="568" s="17" customFormat="1" ht="22.15" customHeight="1" spans="1:4">
      <c r="A568" s="49" t="s">
        <v>427</v>
      </c>
      <c r="B568" s="50"/>
      <c r="C568" s="50"/>
      <c r="D568" s="28"/>
    </row>
    <row r="569" s="17" customFormat="1" ht="22.15" customHeight="1" spans="1:4">
      <c r="A569" s="49" t="s">
        <v>428</v>
      </c>
      <c r="B569" s="50"/>
      <c r="C569" s="50"/>
      <c r="D569" s="28"/>
    </row>
    <row r="570" s="17" customFormat="1" ht="22.15" customHeight="1" spans="1:4">
      <c r="A570" s="49" t="s">
        <v>429</v>
      </c>
      <c r="B570" s="50"/>
      <c r="C570" s="50"/>
      <c r="D570" s="28"/>
    </row>
    <row r="571" s="17" customFormat="1" ht="22.15" customHeight="1" spans="1:4">
      <c r="A571" s="49" t="s">
        <v>430</v>
      </c>
      <c r="B571" s="50">
        <f>SUM(B572:B578)</f>
        <v>850</v>
      </c>
      <c r="C571" s="50">
        <f>SUM(C572:C578)</f>
        <v>1655</v>
      </c>
      <c r="D571" s="50"/>
    </row>
    <row r="572" s="17" customFormat="1" ht="22.15" customHeight="1" spans="1:4">
      <c r="A572" s="49" t="s">
        <v>431</v>
      </c>
      <c r="B572" s="50"/>
      <c r="C572" s="50"/>
      <c r="D572" s="28"/>
    </row>
    <row r="573" s="17" customFormat="1" ht="22.15" customHeight="1" spans="1:4">
      <c r="A573" s="49" t="s">
        <v>432</v>
      </c>
      <c r="B573" s="50">
        <v>450</v>
      </c>
      <c r="C573" s="50">
        <v>650</v>
      </c>
      <c r="D573" s="28"/>
    </row>
    <row r="574" s="17" customFormat="1" ht="22.15" customHeight="1" spans="1:4">
      <c r="A574" s="49" t="s">
        <v>433</v>
      </c>
      <c r="B574" s="50"/>
      <c r="C574" s="50"/>
      <c r="D574" s="28"/>
    </row>
    <row r="575" s="17" customFormat="1" ht="22.15" customHeight="1" spans="1:4">
      <c r="A575" s="49" t="s">
        <v>434</v>
      </c>
      <c r="B575" s="50">
        <v>400</v>
      </c>
      <c r="C575" s="50">
        <v>900</v>
      </c>
      <c r="D575" s="28"/>
    </row>
    <row r="576" s="16" customFormat="1" ht="22.15" customHeight="1" spans="1:4">
      <c r="A576" s="49" t="s">
        <v>435</v>
      </c>
      <c r="B576" s="50"/>
      <c r="C576" s="50">
        <v>105</v>
      </c>
      <c r="D576" s="56"/>
    </row>
    <row r="577" s="16" customFormat="1" ht="22.15" customHeight="1" spans="1:4">
      <c r="A577" s="49" t="s">
        <v>436</v>
      </c>
      <c r="B577" s="50"/>
      <c r="C577" s="50"/>
      <c r="D577" s="28"/>
    </row>
    <row r="578" s="17" customFormat="1" ht="22.15" customHeight="1" spans="1:4">
      <c r="A578" s="49" t="s">
        <v>437</v>
      </c>
      <c r="B578" s="50"/>
      <c r="C578" s="50"/>
      <c r="D578" s="56"/>
    </row>
    <row r="579" s="17" customFormat="1" ht="22.15" customHeight="1" spans="1:4">
      <c r="A579" s="49" t="s">
        <v>438</v>
      </c>
      <c r="B579" s="50">
        <f>SUM(B580:B587)</f>
        <v>1050</v>
      </c>
      <c r="C579" s="50">
        <f>SUM(C580:C587)</f>
        <v>1050</v>
      </c>
      <c r="D579" s="50"/>
    </row>
    <row r="580" s="17" customFormat="1" ht="22.15" customHeight="1" spans="1:4">
      <c r="A580" s="49" t="s">
        <v>37</v>
      </c>
      <c r="B580" s="50">
        <v>144</v>
      </c>
      <c r="C580" s="50">
        <v>144</v>
      </c>
      <c r="D580" s="28"/>
    </row>
    <row r="581" s="17" customFormat="1" ht="22.15" customHeight="1" spans="1:4">
      <c r="A581" s="49" t="s">
        <v>38</v>
      </c>
      <c r="B581" s="50"/>
      <c r="C581" s="50"/>
      <c r="D581" s="28"/>
    </row>
    <row r="582" s="17" customFormat="1" ht="22.15" customHeight="1" spans="1:4">
      <c r="A582" s="49" t="s">
        <v>39</v>
      </c>
      <c r="B582" s="50"/>
      <c r="C582" s="50"/>
      <c r="D582" s="28"/>
    </row>
    <row r="583" s="16" customFormat="1" ht="22.15" customHeight="1" spans="1:4">
      <c r="A583" s="49" t="s">
        <v>439</v>
      </c>
      <c r="B583" s="50">
        <v>156</v>
      </c>
      <c r="C583" s="50">
        <v>156</v>
      </c>
      <c r="D583" s="28"/>
    </row>
    <row r="584" s="16" customFormat="1" ht="22.15" customHeight="1" spans="1:4">
      <c r="A584" s="49" t="s">
        <v>440</v>
      </c>
      <c r="B584" s="50"/>
      <c r="C584" s="50"/>
      <c r="D584" s="28"/>
    </row>
    <row r="585" s="16" customFormat="1" ht="22.15" customHeight="1" spans="1:4">
      <c r="A585" s="49" t="s">
        <v>441</v>
      </c>
      <c r="B585" s="50"/>
      <c r="C585" s="50"/>
      <c r="D585" s="28"/>
    </row>
    <row r="586" s="17" customFormat="1" ht="22.15" customHeight="1" spans="1:4">
      <c r="A586" s="49" t="s">
        <v>442</v>
      </c>
      <c r="B586" s="50">
        <v>750</v>
      </c>
      <c r="C586" s="50">
        <v>750</v>
      </c>
      <c r="D586" s="28"/>
    </row>
    <row r="587" s="17" customFormat="1" ht="22.15" customHeight="1" spans="1:4">
      <c r="A587" s="49" t="s">
        <v>443</v>
      </c>
      <c r="B587" s="50"/>
      <c r="C587" s="50"/>
      <c r="D587" s="56"/>
    </row>
    <row r="588" s="17" customFormat="1" ht="22.15" customHeight="1" spans="1:4">
      <c r="A588" s="49" t="s">
        <v>444</v>
      </c>
      <c r="B588" s="50">
        <f>SUM(B589:B592)</f>
        <v>69</v>
      </c>
      <c r="C588" s="50">
        <f>SUM(C589:C592)</f>
        <v>69</v>
      </c>
      <c r="D588" s="50"/>
    </row>
    <row r="589" s="17" customFormat="1" ht="22.15" customHeight="1" spans="1:4">
      <c r="A589" s="49" t="s">
        <v>37</v>
      </c>
      <c r="B589" s="50">
        <v>39</v>
      </c>
      <c r="C589" s="50">
        <v>39</v>
      </c>
      <c r="D589" s="28"/>
    </row>
    <row r="590" s="17" customFormat="1" ht="22.15" customHeight="1" spans="1:4">
      <c r="A590" s="49" t="s">
        <v>38</v>
      </c>
      <c r="B590" s="50"/>
      <c r="C590" s="50"/>
      <c r="D590" s="28"/>
    </row>
    <row r="591" s="17" customFormat="1" ht="22.15" customHeight="1" spans="1:4">
      <c r="A591" s="49" t="s">
        <v>39</v>
      </c>
      <c r="B591" s="50"/>
      <c r="C591" s="50"/>
      <c r="D591" s="56"/>
    </row>
    <row r="592" s="17" customFormat="1" ht="22.15" customHeight="1" spans="1:4">
      <c r="A592" s="49" t="s">
        <v>445</v>
      </c>
      <c r="B592" s="50">
        <v>30</v>
      </c>
      <c r="C592" s="50">
        <v>30</v>
      </c>
      <c r="D592" s="28"/>
    </row>
    <row r="593" s="17" customFormat="1" ht="22.15" customHeight="1" spans="1:4">
      <c r="A593" s="49" t="s">
        <v>446</v>
      </c>
      <c r="B593" s="50">
        <f>SUM(B594:B595)</f>
        <v>1000</v>
      </c>
      <c r="C593" s="50">
        <f>SUM(C594:C595)</f>
        <v>0</v>
      </c>
      <c r="D593" s="50"/>
    </row>
    <row r="594" s="17" customFormat="1" ht="22.15" customHeight="1" spans="1:4">
      <c r="A594" s="49" t="s">
        <v>447</v>
      </c>
      <c r="B594" s="50"/>
      <c r="C594" s="50"/>
      <c r="D594" s="28"/>
    </row>
    <row r="595" s="17" customFormat="1" ht="22.15" customHeight="1" spans="1:4">
      <c r="A595" s="49" t="s">
        <v>448</v>
      </c>
      <c r="B595" s="50">
        <v>1000</v>
      </c>
      <c r="C595" s="50"/>
      <c r="D595" s="28"/>
    </row>
    <row r="596" s="17" customFormat="1" ht="22.15" customHeight="1" spans="1:4">
      <c r="A596" s="49" t="s">
        <v>449</v>
      </c>
      <c r="B596" s="50">
        <f>SUM(B597:B598)</f>
        <v>0</v>
      </c>
      <c r="C596" s="50">
        <f>SUM(C597:C598)</f>
        <v>0</v>
      </c>
      <c r="D596" s="50"/>
    </row>
    <row r="597" s="17" customFormat="1" ht="22.15" customHeight="1" spans="1:4">
      <c r="A597" s="49" t="s">
        <v>450</v>
      </c>
      <c r="B597" s="50"/>
      <c r="C597" s="50"/>
      <c r="D597" s="28"/>
    </row>
    <row r="598" s="17" customFormat="1" ht="22.15" customHeight="1" spans="1:4">
      <c r="A598" s="49" t="s">
        <v>451</v>
      </c>
      <c r="B598" s="50"/>
      <c r="C598" s="50"/>
      <c r="D598" s="28"/>
    </row>
    <row r="599" s="17" customFormat="1" ht="22.15" customHeight="1" spans="1:4">
      <c r="A599" s="49" t="s">
        <v>452</v>
      </c>
      <c r="B599" s="50">
        <f>SUM(B600:B601)</f>
        <v>0</v>
      </c>
      <c r="C599" s="50">
        <f>SUM(C600:C601)</f>
        <v>0</v>
      </c>
      <c r="D599" s="50"/>
    </row>
    <row r="600" s="17" customFormat="1" ht="22.15" customHeight="1" spans="1:4">
      <c r="A600" s="49" t="s">
        <v>453</v>
      </c>
      <c r="B600" s="50"/>
      <c r="C600" s="50"/>
      <c r="D600" s="28"/>
    </row>
    <row r="601" s="17" customFormat="1" ht="22.15" customHeight="1" spans="1:4">
      <c r="A601" s="49" t="s">
        <v>454</v>
      </c>
      <c r="B601" s="50"/>
      <c r="C601" s="50"/>
      <c r="D601" s="56"/>
    </row>
    <row r="602" s="17" customFormat="1" ht="22.15" customHeight="1" spans="1:4">
      <c r="A602" s="49" t="s">
        <v>455</v>
      </c>
      <c r="B602" s="50">
        <f>SUM(B603:B604)</f>
        <v>0</v>
      </c>
      <c r="C602" s="50">
        <f>SUM(C603:C604)</f>
        <v>0</v>
      </c>
      <c r="D602" s="50"/>
    </row>
    <row r="603" s="17" customFormat="1" ht="22.15" customHeight="1" spans="1:4">
      <c r="A603" s="49" t="s">
        <v>456</v>
      </c>
      <c r="B603" s="50"/>
      <c r="C603" s="50"/>
      <c r="D603" s="28"/>
    </row>
    <row r="604" s="17" customFormat="1" ht="22.15" customHeight="1" spans="1:4">
      <c r="A604" s="49" t="s">
        <v>457</v>
      </c>
      <c r="B604" s="50"/>
      <c r="C604" s="50"/>
      <c r="D604" s="28"/>
    </row>
    <row r="605" s="17" customFormat="1" ht="22.15" customHeight="1" spans="1:4">
      <c r="A605" s="49" t="s">
        <v>458</v>
      </c>
      <c r="B605" s="50">
        <f>SUM(B606:B607)</f>
        <v>121</v>
      </c>
      <c r="C605" s="50">
        <f>SUM(C606:C607)</f>
        <v>67</v>
      </c>
      <c r="D605" s="50"/>
    </row>
    <row r="606" s="17" customFormat="1" ht="22.15" customHeight="1" spans="1:4">
      <c r="A606" s="49" t="s">
        <v>459</v>
      </c>
      <c r="B606" s="50"/>
      <c r="C606" s="50"/>
      <c r="D606" s="28"/>
    </row>
    <row r="607" s="17" customFormat="1" ht="22.15" customHeight="1" spans="1:4">
      <c r="A607" s="49" t="s">
        <v>460</v>
      </c>
      <c r="B607" s="50">
        <v>121</v>
      </c>
      <c r="C607" s="50">
        <v>67</v>
      </c>
      <c r="D607" s="28"/>
    </row>
    <row r="608" s="17" customFormat="1" ht="22.15" customHeight="1" spans="1:4">
      <c r="A608" s="49" t="s">
        <v>461</v>
      </c>
      <c r="B608" s="50">
        <f>SUM(B609:B611)</f>
        <v>1159</v>
      </c>
      <c r="C608" s="50">
        <f>SUM(C609:C611)</f>
        <v>1159</v>
      </c>
      <c r="D608" s="50"/>
    </row>
    <row r="609" s="17" customFormat="1" ht="22.15" customHeight="1" spans="1:4">
      <c r="A609" s="49" t="s">
        <v>462</v>
      </c>
      <c r="B609" s="50"/>
      <c r="C609" s="50"/>
      <c r="D609" s="56"/>
    </row>
    <row r="610" s="17" customFormat="1" ht="22.15" customHeight="1" spans="1:4">
      <c r="A610" s="49" t="s">
        <v>463</v>
      </c>
      <c r="B610" s="53">
        <v>1159</v>
      </c>
      <c r="C610" s="53">
        <v>1159</v>
      </c>
      <c r="D610" s="28"/>
    </row>
    <row r="611" s="17" customFormat="1" ht="22.15" customHeight="1" spans="1:4">
      <c r="A611" s="49" t="s">
        <v>464</v>
      </c>
      <c r="B611" s="50"/>
      <c r="C611" s="50"/>
      <c r="D611" s="28"/>
    </row>
    <row r="612" s="17" customFormat="1" ht="22.15" customHeight="1" spans="1:4">
      <c r="A612" s="49" t="s">
        <v>465</v>
      </c>
      <c r="B612" s="50">
        <f>SUM(B613:B615)</f>
        <v>0</v>
      </c>
      <c r="C612" s="50">
        <f>SUM(C613:C615)</f>
        <v>0</v>
      </c>
      <c r="D612" s="50"/>
    </row>
    <row r="613" s="17" customFormat="1" ht="22.15" customHeight="1" spans="1:4">
      <c r="A613" s="49" t="s">
        <v>466</v>
      </c>
      <c r="B613" s="50"/>
      <c r="C613" s="50"/>
      <c r="D613" s="28"/>
    </row>
    <row r="614" s="17" customFormat="1" ht="22.15" customHeight="1" spans="1:4">
      <c r="A614" s="49" t="s">
        <v>467</v>
      </c>
      <c r="B614" s="50"/>
      <c r="C614" s="50"/>
      <c r="D614" s="28"/>
    </row>
    <row r="615" s="17" customFormat="1" ht="22.15" customHeight="1" spans="1:4">
      <c r="A615" s="49" t="s">
        <v>468</v>
      </c>
      <c r="B615" s="50"/>
      <c r="C615" s="50"/>
      <c r="D615" s="56"/>
    </row>
    <row r="616" s="17" customFormat="1" ht="22.15" customHeight="1" spans="1:4">
      <c r="A616" s="65" t="s">
        <v>469</v>
      </c>
      <c r="B616" s="50">
        <f>SUM(B617:B623)</f>
        <v>167</v>
      </c>
      <c r="C616" s="50">
        <f>SUM(C617:C623)</f>
        <v>171</v>
      </c>
      <c r="D616" s="50"/>
    </row>
    <row r="617" s="17" customFormat="1" ht="22.15" customHeight="1" spans="1:4">
      <c r="A617" s="49" t="s">
        <v>37</v>
      </c>
      <c r="B617" s="53">
        <v>167</v>
      </c>
      <c r="C617" s="53">
        <v>171</v>
      </c>
      <c r="D617" s="28"/>
    </row>
    <row r="618" s="17" customFormat="1" ht="22.15" customHeight="1" spans="1:4">
      <c r="A618" s="49" t="s">
        <v>38</v>
      </c>
      <c r="B618" s="50"/>
      <c r="C618" s="50"/>
      <c r="D618" s="28"/>
    </row>
    <row r="619" s="17" customFormat="1" ht="22.15" customHeight="1" spans="1:4">
      <c r="A619" s="49" t="s">
        <v>39</v>
      </c>
      <c r="B619" s="50"/>
      <c r="C619" s="50"/>
      <c r="D619" s="28"/>
    </row>
    <row r="620" s="17" customFormat="1" ht="22.15" customHeight="1" spans="1:4">
      <c r="A620" s="49" t="s">
        <v>470</v>
      </c>
      <c r="B620" s="50"/>
      <c r="C620" s="50"/>
      <c r="D620" s="28"/>
    </row>
    <row r="621" s="17" customFormat="1" ht="22.15" customHeight="1" spans="1:4">
      <c r="A621" s="49" t="s">
        <v>471</v>
      </c>
      <c r="B621" s="50"/>
      <c r="C621" s="50"/>
      <c r="D621" s="28"/>
    </row>
    <row r="622" s="17" customFormat="1" ht="22.15" customHeight="1" spans="1:4">
      <c r="A622" s="49" t="s">
        <v>46</v>
      </c>
      <c r="B622" s="50"/>
      <c r="C622" s="50"/>
      <c r="D622" s="56"/>
    </row>
    <row r="623" s="17" customFormat="1" ht="22.15" customHeight="1" spans="1:4">
      <c r="A623" s="49" t="s">
        <v>472</v>
      </c>
      <c r="B623" s="50"/>
      <c r="C623" s="50"/>
      <c r="D623" s="28"/>
    </row>
    <row r="624" s="17" customFormat="1" ht="22.15" customHeight="1" spans="1:4">
      <c r="A624" s="49" t="s">
        <v>473</v>
      </c>
      <c r="B624" s="50"/>
      <c r="C624" s="50"/>
      <c r="D624" s="50"/>
    </row>
    <row r="625" s="17" customFormat="1" ht="22.15" customHeight="1" spans="1:4">
      <c r="A625" s="49" t="s">
        <v>474</v>
      </c>
      <c r="B625" s="50"/>
      <c r="C625" s="50"/>
      <c r="D625" s="28"/>
    </row>
    <row r="626" s="17" customFormat="1" ht="22.15" customHeight="1" spans="1:4">
      <c r="A626" s="49" t="s">
        <v>475</v>
      </c>
      <c r="B626" s="50"/>
      <c r="C626" s="50"/>
      <c r="D626" s="28"/>
    </row>
    <row r="627" s="17" customFormat="1" ht="22.15" customHeight="1" spans="1:4">
      <c r="A627" s="49" t="s">
        <v>476</v>
      </c>
      <c r="B627" s="50">
        <v>180</v>
      </c>
      <c r="C627" s="50">
        <v>180</v>
      </c>
      <c r="D627" s="50"/>
    </row>
    <row r="628" s="17" customFormat="1" ht="22.15" customHeight="1" spans="1:4">
      <c r="A628" s="49" t="s">
        <v>477</v>
      </c>
      <c r="B628" s="50">
        <f>SUM(B629,B634,B648,B652,B664,B667,B671,B676,B680,B684,B687,B696,B697)</f>
        <v>18214</v>
      </c>
      <c r="C628" s="50">
        <f>SUM(C629,C634,C648,C652,C664,C667,C671,C676,C680,C684,C687,C696,C697)</f>
        <v>13380</v>
      </c>
      <c r="D628" s="28"/>
    </row>
    <row r="629" s="16" customFormat="1" ht="22.15" customHeight="1" spans="1:4">
      <c r="A629" s="49" t="s">
        <v>478</v>
      </c>
      <c r="B629" s="50">
        <f>SUM(B630:B633)</f>
        <v>2057</v>
      </c>
      <c r="C629" s="50">
        <f>SUM(C630:C633)</f>
        <v>2264</v>
      </c>
      <c r="D629" s="50"/>
    </row>
    <row r="630" s="17" customFormat="1" ht="22.15" customHeight="1" spans="1:4">
      <c r="A630" s="49" t="s">
        <v>37</v>
      </c>
      <c r="B630" s="53">
        <v>611</v>
      </c>
      <c r="C630" s="53">
        <v>611</v>
      </c>
      <c r="D630" s="28"/>
    </row>
    <row r="631" s="17" customFormat="1" ht="22.15" customHeight="1" spans="1:4">
      <c r="A631" s="49" t="s">
        <v>38</v>
      </c>
      <c r="B631" s="50"/>
      <c r="C631" s="50"/>
      <c r="D631" s="56"/>
    </row>
    <row r="632" s="17" customFormat="1" ht="22.15" customHeight="1" spans="1:4">
      <c r="A632" s="49" t="s">
        <v>39</v>
      </c>
      <c r="B632" s="50"/>
      <c r="C632" s="50"/>
      <c r="D632" s="28"/>
    </row>
    <row r="633" s="17" customFormat="1" ht="22.15" customHeight="1" spans="1:4">
      <c r="A633" s="49" t="s">
        <v>479</v>
      </c>
      <c r="B633" s="50">
        <v>1446</v>
      </c>
      <c r="C633" s="50">
        <v>1653</v>
      </c>
      <c r="D633" s="28"/>
    </row>
    <row r="634" s="17" customFormat="1" ht="22.15" customHeight="1" spans="1:4">
      <c r="A634" s="49" t="s">
        <v>480</v>
      </c>
      <c r="B634" s="50">
        <f>SUM(B635:B647)</f>
        <v>189</v>
      </c>
      <c r="C634" s="50">
        <f>SUM(C635:C647)</f>
        <v>189</v>
      </c>
      <c r="D634" s="50"/>
    </row>
    <row r="635" s="17" customFormat="1" ht="22.15" customHeight="1" spans="1:4">
      <c r="A635" s="49" t="s">
        <v>481</v>
      </c>
      <c r="B635" s="50">
        <v>189</v>
      </c>
      <c r="C635" s="50">
        <v>189</v>
      </c>
      <c r="D635" s="28"/>
    </row>
    <row r="636" s="17" customFormat="1" ht="22.15" customHeight="1" spans="1:4">
      <c r="A636" s="49" t="s">
        <v>482</v>
      </c>
      <c r="B636" s="50"/>
      <c r="C636" s="50"/>
      <c r="D636" s="56"/>
    </row>
    <row r="637" s="17" customFormat="1" ht="22.15" customHeight="1" spans="1:4">
      <c r="A637" s="49" t="s">
        <v>483</v>
      </c>
      <c r="B637" s="50"/>
      <c r="C637" s="50"/>
      <c r="D637" s="28"/>
    </row>
    <row r="638" s="17" customFormat="1" ht="22.15" customHeight="1" spans="1:4">
      <c r="A638" s="49" t="s">
        <v>484</v>
      </c>
      <c r="B638" s="50"/>
      <c r="C638" s="50"/>
      <c r="D638" s="28"/>
    </row>
    <row r="639" s="17" customFormat="1" ht="22.15" customHeight="1" spans="1:4">
      <c r="A639" s="49" t="s">
        <v>485</v>
      </c>
      <c r="B639" s="50"/>
      <c r="C639" s="50"/>
      <c r="D639" s="28"/>
    </row>
    <row r="640" s="17" customFormat="1" ht="22.15" customHeight="1" spans="1:4">
      <c r="A640" s="49" t="s">
        <v>486</v>
      </c>
      <c r="B640" s="50"/>
      <c r="C640" s="50"/>
      <c r="D640" s="28"/>
    </row>
    <row r="641" s="17" customFormat="1" ht="22.15" customHeight="1" spans="1:4">
      <c r="A641" s="49" t="s">
        <v>487</v>
      </c>
      <c r="B641" s="50"/>
      <c r="C641" s="50"/>
      <c r="D641" s="56"/>
    </row>
    <row r="642" s="17" customFormat="1" ht="22.15" customHeight="1" spans="1:4">
      <c r="A642" s="49" t="s">
        <v>488</v>
      </c>
      <c r="B642" s="50"/>
      <c r="C642" s="50"/>
      <c r="D642" s="28"/>
    </row>
    <row r="643" s="17" customFormat="1" ht="22.15" customHeight="1" spans="1:4">
      <c r="A643" s="49" t="s">
        <v>489</v>
      </c>
      <c r="B643" s="50"/>
      <c r="C643" s="50"/>
      <c r="D643" s="28"/>
    </row>
    <row r="644" s="17" customFormat="1" ht="22.15" customHeight="1" spans="1:4">
      <c r="A644" s="49" t="s">
        <v>490</v>
      </c>
      <c r="B644" s="50"/>
      <c r="C644" s="50"/>
      <c r="D644" s="56"/>
    </row>
    <row r="645" s="17" customFormat="1" ht="22.15" customHeight="1" spans="1:4">
      <c r="A645" s="49" t="s">
        <v>491</v>
      </c>
      <c r="B645" s="50"/>
      <c r="C645" s="50"/>
      <c r="D645" s="28"/>
    </row>
    <row r="646" s="17" customFormat="1" ht="22.15" customHeight="1" spans="1:4">
      <c r="A646" s="49" t="s">
        <v>492</v>
      </c>
      <c r="B646" s="50"/>
      <c r="C646" s="50"/>
      <c r="D646" s="28"/>
    </row>
    <row r="647" s="16" customFormat="1" ht="22.15" customHeight="1" spans="1:4">
      <c r="A647" s="49" t="s">
        <v>493</v>
      </c>
      <c r="B647" s="50"/>
      <c r="C647" s="50"/>
      <c r="D647" s="56"/>
    </row>
    <row r="648" s="16" customFormat="1" ht="22.15" customHeight="1" spans="1:4">
      <c r="A648" s="49" t="s">
        <v>494</v>
      </c>
      <c r="B648" s="50">
        <f>SUM(B649:B651)</f>
        <v>745</v>
      </c>
      <c r="C648" s="50">
        <f>SUM(C649:C651)</f>
        <v>745</v>
      </c>
      <c r="D648" s="50"/>
    </row>
    <row r="649" s="16" customFormat="1" ht="22.15" customHeight="1" spans="1:4">
      <c r="A649" s="49" t="s">
        <v>495</v>
      </c>
      <c r="B649" s="50"/>
      <c r="C649" s="50"/>
      <c r="D649" s="28"/>
    </row>
    <row r="650" s="17" customFormat="1" ht="22.15" customHeight="1" spans="1:4">
      <c r="A650" s="49" t="s">
        <v>496</v>
      </c>
      <c r="B650" s="50">
        <v>611</v>
      </c>
      <c r="C650" s="50">
        <v>611</v>
      </c>
      <c r="D650" s="56"/>
    </row>
    <row r="651" s="17" customFormat="1" ht="22.15" customHeight="1" spans="1:4">
      <c r="A651" s="49" t="s">
        <v>497</v>
      </c>
      <c r="B651" s="50">
        <v>134</v>
      </c>
      <c r="C651" s="50">
        <v>134</v>
      </c>
      <c r="D651" s="28"/>
    </row>
    <row r="652" s="17" customFormat="1" ht="22.15" customHeight="1" spans="1:4">
      <c r="A652" s="49" t="s">
        <v>498</v>
      </c>
      <c r="B652" s="50">
        <f>SUM(B653:B663)</f>
        <v>3807</v>
      </c>
      <c r="C652" s="50">
        <f>SUM(C653:C663)</f>
        <v>3600</v>
      </c>
      <c r="D652" s="50"/>
    </row>
    <row r="653" s="17" customFormat="1" ht="22.15" customHeight="1" spans="1:4">
      <c r="A653" s="49" t="s">
        <v>499</v>
      </c>
      <c r="B653" s="50">
        <v>86</v>
      </c>
      <c r="C653" s="50">
        <v>86</v>
      </c>
      <c r="D653" s="56"/>
    </row>
    <row r="654" s="17" customFormat="1" ht="22.15" customHeight="1" spans="1:4">
      <c r="A654" s="49" t="s">
        <v>500</v>
      </c>
      <c r="B654" s="50"/>
      <c r="C654" s="50"/>
      <c r="D654" s="28"/>
    </row>
    <row r="655" s="17" customFormat="1" ht="22.15" customHeight="1" spans="1:4">
      <c r="A655" s="49" t="s">
        <v>501</v>
      </c>
      <c r="B655" s="50"/>
      <c r="C655" s="50"/>
      <c r="D655" s="28"/>
    </row>
    <row r="656" s="16" customFormat="1" ht="22.15" customHeight="1" spans="1:4">
      <c r="A656" s="49" t="s">
        <v>502</v>
      </c>
      <c r="B656" s="50"/>
      <c r="C656" s="50"/>
      <c r="D656" s="56"/>
    </row>
    <row r="657" s="16" customFormat="1" ht="22.15" customHeight="1" spans="1:4">
      <c r="A657" s="49" t="s">
        <v>503</v>
      </c>
      <c r="B657" s="50"/>
      <c r="C657" s="50"/>
      <c r="D657" s="28"/>
    </row>
    <row r="658" s="16" customFormat="1" ht="22.15" customHeight="1" spans="1:4">
      <c r="A658" s="49" t="s">
        <v>504</v>
      </c>
      <c r="B658" s="50"/>
      <c r="C658" s="50"/>
      <c r="D658" s="28"/>
    </row>
    <row r="659" s="16" customFormat="1" ht="22.15" customHeight="1" spans="1:4">
      <c r="A659" s="49" t="s">
        <v>505</v>
      </c>
      <c r="B659" s="50"/>
      <c r="C659" s="50"/>
      <c r="D659" s="28"/>
    </row>
    <row r="660" s="16" customFormat="1" ht="22.15" customHeight="1" spans="1:4">
      <c r="A660" s="49" t="s">
        <v>506</v>
      </c>
      <c r="B660" s="50">
        <v>684</v>
      </c>
      <c r="C660" s="50">
        <v>477</v>
      </c>
      <c r="D660" s="56"/>
    </row>
    <row r="661" s="16" customFormat="1" ht="22.15" customHeight="1" spans="1:4">
      <c r="A661" s="49" t="s">
        <v>507</v>
      </c>
      <c r="B661" s="50">
        <v>3037</v>
      </c>
      <c r="C661" s="50">
        <v>3037</v>
      </c>
      <c r="D661" s="28"/>
    </row>
    <row r="662" s="16" customFormat="1" ht="22.15" customHeight="1" spans="1:4">
      <c r="A662" s="49" t="s">
        <v>508</v>
      </c>
      <c r="B662" s="53"/>
      <c r="C662" s="53"/>
      <c r="D662" s="28"/>
    </row>
    <row r="663" s="16" customFormat="1" ht="22.15" customHeight="1" spans="1:4">
      <c r="A663" s="49" t="s">
        <v>509</v>
      </c>
      <c r="B663" s="50"/>
      <c r="C663" s="50"/>
      <c r="D663" s="28"/>
    </row>
    <row r="664" s="16" customFormat="1" ht="22.15" customHeight="1" spans="1:4">
      <c r="A664" s="49" t="s">
        <v>510</v>
      </c>
      <c r="B664" s="50">
        <f>SUM(B665:B666)</f>
        <v>0</v>
      </c>
      <c r="C664" s="50">
        <f>SUM(C665:C666)</f>
        <v>0</v>
      </c>
      <c r="D664" s="50"/>
    </row>
    <row r="665" s="17" customFormat="1" ht="22.15" customHeight="1" spans="1:4">
      <c r="A665" s="49" t="s">
        <v>511</v>
      </c>
      <c r="B665" s="50"/>
      <c r="C665" s="50"/>
      <c r="D665" s="56"/>
    </row>
    <row r="666" s="17" customFormat="1" ht="22.15" customHeight="1" spans="1:4">
      <c r="A666" s="49" t="s">
        <v>512</v>
      </c>
      <c r="B666" s="50"/>
      <c r="C666" s="50"/>
      <c r="D666" s="56"/>
    </row>
    <row r="667" s="17" customFormat="1" ht="22.15" customHeight="1" spans="1:4">
      <c r="A667" s="49" t="s">
        <v>513</v>
      </c>
      <c r="B667" s="50">
        <f>SUM(B668:B670)</f>
        <v>416</v>
      </c>
      <c r="C667" s="50">
        <f>SUM(C668:C670)</f>
        <v>416</v>
      </c>
      <c r="D667" s="50"/>
    </row>
    <row r="668" s="17" customFormat="1" ht="22.15" customHeight="1" spans="1:4">
      <c r="A668" s="49" t="s">
        <v>514</v>
      </c>
      <c r="B668" s="50"/>
      <c r="C668" s="50"/>
      <c r="D668" s="28"/>
    </row>
    <row r="669" s="17" customFormat="1" ht="22.15" customHeight="1" spans="1:4">
      <c r="A669" s="49" t="s">
        <v>515</v>
      </c>
      <c r="B669" s="50">
        <v>416</v>
      </c>
      <c r="C669" s="50">
        <v>416</v>
      </c>
      <c r="D669" s="28"/>
    </row>
    <row r="670" s="17" customFormat="1" ht="22.15" customHeight="1" spans="1:4">
      <c r="A670" s="49" t="s">
        <v>516</v>
      </c>
      <c r="B670" s="50"/>
      <c r="C670" s="50"/>
      <c r="D670" s="28"/>
    </row>
    <row r="671" s="17" customFormat="1" ht="22.15" customHeight="1" spans="1:4">
      <c r="A671" s="49" t="s">
        <v>517</v>
      </c>
      <c r="B671" s="50">
        <f>SUM(B672:B675)</f>
        <v>3331</v>
      </c>
      <c r="C671" s="50">
        <f>SUM(C672:C675)</f>
        <v>3331</v>
      </c>
      <c r="D671" s="50"/>
    </row>
    <row r="672" s="17" customFormat="1" ht="22.15" customHeight="1" spans="1:4">
      <c r="A672" s="49" t="s">
        <v>518</v>
      </c>
      <c r="B672" s="50">
        <v>1163</v>
      </c>
      <c r="C672" s="50">
        <v>1163</v>
      </c>
      <c r="D672" s="56"/>
    </row>
    <row r="673" s="17" customFormat="1" ht="22.15" customHeight="1" spans="1:4">
      <c r="A673" s="49" t="s">
        <v>519</v>
      </c>
      <c r="B673" s="50">
        <v>2168</v>
      </c>
      <c r="C673" s="50">
        <v>2168</v>
      </c>
      <c r="D673" s="28"/>
    </row>
    <row r="674" s="17" customFormat="1" ht="22.15" customHeight="1" spans="1:4">
      <c r="A674" s="49" t="s">
        <v>520</v>
      </c>
      <c r="B674" s="50"/>
      <c r="C674" s="50"/>
      <c r="D674" s="28"/>
    </row>
    <row r="675" s="17" customFormat="1" ht="22.15" customHeight="1" spans="1:4">
      <c r="A675" s="49" t="s">
        <v>521</v>
      </c>
      <c r="B675" s="50"/>
      <c r="C675" s="50"/>
      <c r="D675" s="28"/>
    </row>
    <row r="676" s="17" customFormat="1" ht="22.15" customHeight="1" spans="1:4">
      <c r="A676" s="49" t="s">
        <v>522</v>
      </c>
      <c r="B676" s="50">
        <f>SUM(B677:B679)</f>
        <v>6856</v>
      </c>
      <c r="C676" s="50">
        <f>SUM(C677:C679)</f>
        <v>1856</v>
      </c>
      <c r="D676" s="50"/>
    </row>
    <row r="677" s="17" customFormat="1" ht="22.15" customHeight="1" spans="1:4">
      <c r="A677" s="49" t="s">
        <v>523</v>
      </c>
      <c r="B677" s="50"/>
      <c r="C677" s="50"/>
      <c r="D677" s="28"/>
    </row>
    <row r="678" s="17" customFormat="1" ht="22.15" customHeight="1" spans="1:4">
      <c r="A678" s="49" t="s">
        <v>524</v>
      </c>
      <c r="B678" s="50">
        <v>6856</v>
      </c>
      <c r="C678" s="50">
        <v>1856</v>
      </c>
      <c r="D678" s="28"/>
    </row>
    <row r="679" s="17" customFormat="1" ht="22.15" customHeight="1" spans="1:4">
      <c r="A679" s="49" t="s">
        <v>525</v>
      </c>
      <c r="B679" s="50"/>
      <c r="C679" s="50"/>
      <c r="D679" s="28"/>
    </row>
    <row r="680" s="17" customFormat="1" ht="22.15" customHeight="1" spans="1:4">
      <c r="A680" s="49" t="s">
        <v>526</v>
      </c>
      <c r="B680" s="50">
        <f>SUM(B681:B683)</f>
        <v>295</v>
      </c>
      <c r="C680" s="50">
        <f>SUM(C681:C683)</f>
        <v>295</v>
      </c>
      <c r="D680" s="50"/>
    </row>
    <row r="681" s="17" customFormat="1" ht="22.15" customHeight="1" spans="1:4">
      <c r="A681" s="49" t="s">
        <v>527</v>
      </c>
      <c r="B681" s="53">
        <v>295</v>
      </c>
      <c r="C681" s="53">
        <v>295</v>
      </c>
      <c r="D681" s="51"/>
    </row>
    <row r="682" s="17" customFormat="1" ht="22.15" customHeight="1" spans="1:4">
      <c r="A682" s="49" t="s">
        <v>528</v>
      </c>
      <c r="B682" s="50"/>
      <c r="C682" s="50"/>
      <c r="D682" s="28"/>
    </row>
    <row r="683" s="17" customFormat="1" ht="22.15" customHeight="1" spans="1:4">
      <c r="A683" s="49" t="s">
        <v>529</v>
      </c>
      <c r="B683" s="50"/>
      <c r="C683" s="50"/>
      <c r="D683" s="28"/>
    </row>
    <row r="684" s="17" customFormat="1" ht="22.15" customHeight="1" spans="1:4">
      <c r="A684" s="49" t="s">
        <v>530</v>
      </c>
      <c r="B684" s="50">
        <f>SUM(B685:B686)</f>
        <v>50</v>
      </c>
      <c r="C684" s="50">
        <f>SUM(C685:C686)</f>
        <v>50</v>
      </c>
      <c r="D684" s="50"/>
    </row>
    <row r="685" s="17" customFormat="1" ht="22.15" customHeight="1" spans="1:4">
      <c r="A685" s="49" t="s">
        <v>531</v>
      </c>
      <c r="B685" s="50">
        <v>50</v>
      </c>
      <c r="C685" s="50">
        <v>50</v>
      </c>
      <c r="D685" s="56"/>
    </row>
    <row r="686" s="17" customFormat="1" ht="22.15" customHeight="1" spans="1:4">
      <c r="A686" s="49" t="s">
        <v>532</v>
      </c>
      <c r="B686" s="50"/>
      <c r="C686" s="50"/>
      <c r="D686" s="28"/>
    </row>
    <row r="687" s="17" customFormat="1" ht="22.15" customHeight="1" spans="1:4">
      <c r="A687" s="49" t="s">
        <v>533</v>
      </c>
      <c r="B687" s="50">
        <f>SUM(B688:B695)</f>
        <v>468</v>
      </c>
      <c r="C687" s="50">
        <f>SUM(C688:C695)</f>
        <v>634</v>
      </c>
      <c r="D687" s="50"/>
    </row>
    <row r="688" s="17" customFormat="1" ht="22.15" customHeight="1" spans="1:4">
      <c r="A688" s="49" t="s">
        <v>37</v>
      </c>
      <c r="B688" s="53">
        <v>246</v>
      </c>
      <c r="C688" s="53">
        <v>412</v>
      </c>
      <c r="D688" s="28"/>
    </row>
    <row r="689" s="17" customFormat="1" ht="22.15" customHeight="1" spans="1:4">
      <c r="A689" s="49" t="s">
        <v>38</v>
      </c>
      <c r="B689" s="50"/>
      <c r="C689" s="50"/>
      <c r="D689" s="56"/>
    </row>
    <row r="690" s="17" customFormat="1" ht="22.15" customHeight="1" spans="1:4">
      <c r="A690" s="49" t="s">
        <v>39</v>
      </c>
      <c r="B690" s="50"/>
      <c r="C690" s="50"/>
      <c r="D690" s="28"/>
    </row>
    <row r="691" s="17" customFormat="1" ht="22.15" customHeight="1" spans="1:4">
      <c r="A691" s="49" t="s">
        <v>78</v>
      </c>
      <c r="B691" s="50"/>
      <c r="C691" s="50"/>
      <c r="D691" s="28"/>
    </row>
    <row r="692" s="17" customFormat="1" ht="22.15" customHeight="1" spans="1:4">
      <c r="A692" s="49" t="s">
        <v>534</v>
      </c>
      <c r="B692" s="50"/>
      <c r="C692" s="50"/>
      <c r="D692" s="28"/>
    </row>
    <row r="693" s="17" customFormat="1" ht="22.15" customHeight="1" spans="1:4">
      <c r="A693" s="49" t="s">
        <v>535</v>
      </c>
      <c r="B693" s="50"/>
      <c r="C693" s="50"/>
      <c r="D693" s="28"/>
    </row>
    <row r="694" s="17" customFormat="1" ht="22.15" customHeight="1" spans="1:4">
      <c r="A694" s="49" t="s">
        <v>46</v>
      </c>
      <c r="B694" s="50">
        <v>222</v>
      </c>
      <c r="C694" s="50">
        <v>222</v>
      </c>
      <c r="D694" s="28"/>
    </row>
    <row r="695" s="17" customFormat="1" ht="22.15" customHeight="1" spans="1:4">
      <c r="A695" s="49" t="s">
        <v>536</v>
      </c>
      <c r="B695" s="50"/>
      <c r="C695" s="50"/>
      <c r="D695" s="28"/>
    </row>
    <row r="696" s="17" customFormat="1" ht="22.15" customHeight="1" spans="1:4">
      <c r="A696" s="64" t="s">
        <v>537</v>
      </c>
      <c r="B696" s="50">
        <v>0</v>
      </c>
      <c r="C696" s="50">
        <v>0</v>
      </c>
      <c r="D696" s="50"/>
    </row>
    <row r="697" s="17" customFormat="1" ht="22.15" customHeight="1" spans="1:4">
      <c r="A697" s="66" t="s">
        <v>538</v>
      </c>
      <c r="B697" s="50"/>
      <c r="C697" s="50"/>
      <c r="D697" s="50"/>
    </row>
    <row r="698" s="17" customFormat="1" ht="22.15" customHeight="1" spans="1:4">
      <c r="A698" s="66" t="s">
        <v>539</v>
      </c>
      <c r="B698" s="50">
        <f>SUM(B699,B709,B713,B722,B727,B734,B740,B743,B746,B747,B748,B754,B755,B756,B771)</f>
        <v>2913</v>
      </c>
      <c r="C698" s="50">
        <f>SUM(C699,C709,C713,C722,C727,C734,C740,C743,C746,C747,C748,C754,C755,C756,C771)</f>
        <v>2059</v>
      </c>
      <c r="D698" s="28"/>
    </row>
    <row r="699" s="17" customFormat="1" ht="22.15" customHeight="1" spans="1:4">
      <c r="A699" s="66" t="s">
        <v>540</v>
      </c>
      <c r="B699" s="50">
        <f>SUM(B700:B708)</f>
        <v>688</v>
      </c>
      <c r="C699" s="50">
        <f>SUM(C700:C708)</f>
        <v>0</v>
      </c>
      <c r="D699" s="50"/>
    </row>
    <row r="700" s="17" customFormat="1" ht="22.15" customHeight="1" spans="1:4">
      <c r="A700" s="66" t="s">
        <v>37</v>
      </c>
      <c r="B700" s="50">
        <v>335</v>
      </c>
      <c r="C700" s="50"/>
      <c r="D700" s="28"/>
    </row>
    <row r="701" s="17" customFormat="1" ht="22.15" customHeight="1" spans="1:4">
      <c r="A701" s="66" t="s">
        <v>38</v>
      </c>
      <c r="B701" s="50"/>
      <c r="C701" s="50"/>
      <c r="D701" s="56"/>
    </row>
    <row r="702" s="17" customFormat="1" ht="22.15" customHeight="1" spans="1:4">
      <c r="A702" s="66" t="s">
        <v>39</v>
      </c>
      <c r="B702" s="50"/>
      <c r="C702" s="50"/>
      <c r="D702" s="28"/>
    </row>
    <row r="703" s="17" customFormat="1" ht="22.15" customHeight="1" spans="1:4">
      <c r="A703" s="66" t="s">
        <v>541</v>
      </c>
      <c r="B703" s="50"/>
      <c r="C703" s="50"/>
      <c r="D703" s="28"/>
    </row>
    <row r="704" s="17" customFormat="1" ht="22.15" customHeight="1" spans="1:4">
      <c r="A704" s="66" t="s">
        <v>542</v>
      </c>
      <c r="B704" s="50"/>
      <c r="C704" s="50"/>
      <c r="D704" s="56"/>
    </row>
    <row r="705" s="17" customFormat="1" ht="22.15" customHeight="1" spans="1:4">
      <c r="A705" s="66" t="s">
        <v>543</v>
      </c>
      <c r="B705" s="50"/>
      <c r="C705" s="50"/>
      <c r="D705" s="28"/>
    </row>
    <row r="706" s="17" customFormat="1" ht="22.15" customHeight="1" spans="1:4">
      <c r="A706" s="66" t="s">
        <v>544</v>
      </c>
      <c r="B706" s="50"/>
      <c r="C706" s="50"/>
      <c r="D706" s="28"/>
    </row>
    <row r="707" s="17" customFormat="1" ht="22.15" customHeight="1" spans="1:4">
      <c r="A707" s="66" t="s">
        <v>545</v>
      </c>
      <c r="B707" s="50"/>
      <c r="C707" s="50"/>
      <c r="D707" s="28"/>
    </row>
    <row r="708" s="17" customFormat="1" ht="22.15" customHeight="1" spans="1:4">
      <c r="A708" s="66" t="s">
        <v>546</v>
      </c>
      <c r="B708" s="50">
        <v>353</v>
      </c>
      <c r="C708" s="50"/>
      <c r="D708" s="56"/>
    </row>
    <row r="709" s="17" customFormat="1" ht="22.15" customHeight="1" spans="1:4">
      <c r="A709" s="66" t="s">
        <v>547</v>
      </c>
      <c r="B709" s="50">
        <f>SUM(B710:B712)</f>
        <v>0</v>
      </c>
      <c r="C709" s="50">
        <f>SUM(C710:C712)</f>
        <v>0</v>
      </c>
      <c r="D709" s="50"/>
    </row>
    <row r="710" s="17" customFormat="1" ht="22.15" customHeight="1" spans="1:4">
      <c r="A710" s="66" t="s">
        <v>548</v>
      </c>
      <c r="B710" s="50"/>
      <c r="C710" s="50"/>
      <c r="D710" s="28"/>
    </row>
    <row r="711" s="17" customFormat="1" ht="22.15" customHeight="1" spans="1:4">
      <c r="A711" s="66" t="s">
        <v>549</v>
      </c>
      <c r="B711" s="50"/>
      <c r="C711" s="50"/>
      <c r="D711" s="28"/>
    </row>
    <row r="712" s="17" customFormat="1" ht="22.15" customHeight="1" spans="1:4">
      <c r="A712" s="66" t="s">
        <v>550</v>
      </c>
      <c r="B712" s="50"/>
      <c r="C712" s="50"/>
      <c r="D712" s="28"/>
    </row>
    <row r="713" s="17" customFormat="1" ht="22.15" customHeight="1" spans="1:4">
      <c r="A713" s="66" t="s">
        <v>551</v>
      </c>
      <c r="B713" s="50">
        <f>SUM(B714:B721)</f>
        <v>2198</v>
      </c>
      <c r="C713" s="50">
        <f>SUM(C714:C721)</f>
        <v>2059</v>
      </c>
      <c r="D713" s="50"/>
    </row>
    <row r="714" s="17" customFormat="1" ht="22.15" customHeight="1" spans="1:4">
      <c r="A714" s="66" t="s">
        <v>552</v>
      </c>
      <c r="B714" s="53">
        <v>2198</v>
      </c>
      <c r="C714" s="53">
        <v>2059</v>
      </c>
      <c r="D714" s="28"/>
    </row>
    <row r="715" s="17" customFormat="1" ht="22.15" customHeight="1" spans="1:4">
      <c r="A715" s="66" t="s">
        <v>553</v>
      </c>
      <c r="B715" s="50"/>
      <c r="C715" s="50"/>
      <c r="D715" s="28"/>
    </row>
    <row r="716" s="17" customFormat="1" ht="22.15" customHeight="1" spans="1:4">
      <c r="A716" s="66" t="s">
        <v>554</v>
      </c>
      <c r="B716" s="50"/>
      <c r="C716" s="50"/>
      <c r="D716" s="28"/>
    </row>
    <row r="717" s="17" customFormat="1" ht="22.15" customHeight="1" spans="1:4">
      <c r="A717" s="66" t="s">
        <v>555</v>
      </c>
      <c r="B717" s="50"/>
      <c r="C717" s="50"/>
      <c r="D717" s="28"/>
    </row>
    <row r="718" s="16" customFormat="1" ht="22.15" customHeight="1" spans="1:4">
      <c r="A718" s="66" t="s">
        <v>556</v>
      </c>
      <c r="B718" s="50"/>
      <c r="C718" s="50"/>
      <c r="D718" s="56"/>
    </row>
    <row r="719" s="16" customFormat="1" ht="22.15" customHeight="1" spans="1:4">
      <c r="A719" s="66" t="s">
        <v>557</v>
      </c>
      <c r="B719" s="50"/>
      <c r="C719" s="50"/>
      <c r="D719" s="28"/>
    </row>
    <row r="720" s="16" customFormat="1" ht="22.15" customHeight="1" spans="1:4">
      <c r="A720" s="66" t="s">
        <v>558</v>
      </c>
      <c r="B720" s="50"/>
      <c r="C720" s="50"/>
      <c r="D720" s="28"/>
    </row>
    <row r="721" s="16" customFormat="1" ht="22.15" customHeight="1" spans="1:4">
      <c r="A721" s="66" t="s">
        <v>559</v>
      </c>
      <c r="B721" s="50"/>
      <c r="C721" s="50"/>
      <c r="D721" s="28"/>
    </row>
    <row r="722" s="16" customFormat="1" ht="22.15" customHeight="1" spans="1:4">
      <c r="A722" s="66" t="s">
        <v>560</v>
      </c>
      <c r="B722" s="50">
        <f>SUM(B723:B726)</f>
        <v>27</v>
      </c>
      <c r="C722" s="50">
        <f>SUM(C723:C726)</f>
        <v>0</v>
      </c>
      <c r="D722" s="50"/>
    </row>
    <row r="723" s="16" customFormat="1" ht="22.15" customHeight="1" spans="1:4">
      <c r="A723" s="66" t="s">
        <v>561</v>
      </c>
      <c r="B723" s="50">
        <v>27</v>
      </c>
      <c r="C723" s="50">
        <v>0</v>
      </c>
      <c r="D723" s="56"/>
    </row>
    <row r="724" s="16" customFormat="1" ht="22.15" customHeight="1" spans="1:4">
      <c r="A724" s="66" t="s">
        <v>562</v>
      </c>
      <c r="B724" s="53"/>
      <c r="C724" s="53"/>
      <c r="D724" s="28"/>
    </row>
    <row r="725" s="16" customFormat="1" ht="22.15" customHeight="1" spans="1:4">
      <c r="A725" s="66" t="s">
        <v>563</v>
      </c>
      <c r="B725" s="50"/>
      <c r="C725" s="50"/>
      <c r="D725" s="28"/>
    </row>
    <row r="726" s="16" customFormat="1" ht="22.15" customHeight="1" spans="1:4">
      <c r="A726" s="66" t="s">
        <v>564</v>
      </c>
      <c r="B726" s="50"/>
      <c r="C726" s="50"/>
      <c r="D726" s="28"/>
    </row>
    <row r="727" s="16" customFormat="1" ht="22.15" customHeight="1" spans="1:4">
      <c r="A727" s="66" t="s">
        <v>565</v>
      </c>
      <c r="B727" s="50">
        <f>SUM(B728:B733)</f>
        <v>0</v>
      </c>
      <c r="C727" s="50">
        <f>SUM(C728:C733)</f>
        <v>0</v>
      </c>
      <c r="D727" s="50"/>
    </row>
    <row r="728" s="16" customFormat="1" ht="22.15" customHeight="1" spans="1:4">
      <c r="A728" s="66" t="s">
        <v>566</v>
      </c>
      <c r="B728" s="50"/>
      <c r="C728" s="50"/>
      <c r="D728" s="28"/>
    </row>
    <row r="729" s="16" customFormat="1" ht="22.15" customHeight="1" spans="1:4">
      <c r="A729" s="66" t="s">
        <v>567</v>
      </c>
      <c r="B729" s="50"/>
      <c r="C729" s="50"/>
      <c r="D729" s="56"/>
    </row>
    <row r="730" s="16" customFormat="1" ht="22.15" customHeight="1" spans="1:4">
      <c r="A730" s="66" t="s">
        <v>568</v>
      </c>
      <c r="B730" s="50"/>
      <c r="C730" s="50"/>
      <c r="D730" s="28"/>
    </row>
    <row r="731" s="16" customFormat="1" ht="22.15" customHeight="1" spans="1:4">
      <c r="A731" s="66" t="s">
        <v>569</v>
      </c>
      <c r="B731" s="50"/>
      <c r="C731" s="50"/>
      <c r="D731" s="28"/>
    </row>
    <row r="732" s="16" customFormat="1" ht="22.15" customHeight="1" spans="1:4">
      <c r="A732" s="66" t="s">
        <v>570</v>
      </c>
      <c r="B732" s="50"/>
      <c r="C732" s="50"/>
      <c r="D732" s="28"/>
    </row>
    <row r="733" s="16" customFormat="1" ht="22.15" customHeight="1" spans="1:4">
      <c r="A733" s="66" t="s">
        <v>571</v>
      </c>
      <c r="B733" s="50"/>
      <c r="C733" s="50"/>
      <c r="D733" s="56"/>
    </row>
    <row r="734" s="16" customFormat="1" ht="22.15" customHeight="1" spans="1:4">
      <c r="A734" s="66" t="s">
        <v>572</v>
      </c>
      <c r="B734" s="50">
        <f>SUM(B735:B739)</f>
        <v>0</v>
      </c>
      <c r="C734" s="50">
        <f>SUM(C735:C739)</f>
        <v>0</v>
      </c>
      <c r="D734" s="50"/>
    </row>
    <row r="735" s="16" customFormat="1" ht="22.15" customHeight="1" spans="1:4">
      <c r="A735" s="66" t="s">
        <v>573</v>
      </c>
      <c r="B735" s="50"/>
      <c r="C735" s="50"/>
      <c r="D735" s="28"/>
    </row>
    <row r="736" s="17" customFormat="1" ht="22.15" customHeight="1" spans="1:4">
      <c r="A736" s="66" t="s">
        <v>574</v>
      </c>
      <c r="B736" s="50"/>
      <c r="C736" s="50"/>
      <c r="D736" s="56"/>
    </row>
    <row r="737" s="17" customFormat="1" ht="22.15" customHeight="1" spans="1:4">
      <c r="A737" s="66" t="s">
        <v>575</v>
      </c>
      <c r="B737" s="50"/>
      <c r="C737" s="50"/>
      <c r="D737" s="56"/>
    </row>
    <row r="738" s="17" customFormat="1" ht="22.15" customHeight="1" spans="1:4">
      <c r="A738" s="66" t="s">
        <v>576</v>
      </c>
      <c r="B738" s="50"/>
      <c r="C738" s="50"/>
      <c r="D738" s="56"/>
    </row>
    <row r="739" s="17" customFormat="1" ht="22.15" customHeight="1" spans="1:4">
      <c r="A739" s="66" t="s">
        <v>577</v>
      </c>
      <c r="B739" s="50"/>
      <c r="C739" s="50"/>
      <c r="D739" s="28"/>
    </row>
    <row r="740" s="17" customFormat="1" ht="22.15" customHeight="1" spans="1:4">
      <c r="A740" s="66" t="s">
        <v>578</v>
      </c>
      <c r="B740" s="50">
        <f>SUM(B741:B742)</f>
        <v>0</v>
      </c>
      <c r="C740" s="50">
        <f>SUM(C741:C742)</f>
        <v>0</v>
      </c>
      <c r="D740" s="50"/>
    </row>
    <row r="741" s="17" customFormat="1" ht="22.15" customHeight="1" spans="1:4">
      <c r="A741" s="66" t="s">
        <v>579</v>
      </c>
      <c r="B741" s="50"/>
      <c r="C741" s="50"/>
      <c r="D741" s="28"/>
    </row>
    <row r="742" s="17" customFormat="1" ht="22.15" customHeight="1" spans="1:4">
      <c r="A742" s="66" t="s">
        <v>580</v>
      </c>
      <c r="B742" s="50"/>
      <c r="C742" s="50"/>
      <c r="D742" s="28"/>
    </row>
    <row r="743" s="17" customFormat="1" ht="22.15" customHeight="1" spans="1:4">
      <c r="A743" s="66" t="s">
        <v>581</v>
      </c>
      <c r="B743" s="50">
        <f>SUM(B744:B745)</f>
        <v>0</v>
      </c>
      <c r="C743" s="50">
        <f>SUM(C744:C745)</f>
        <v>0</v>
      </c>
      <c r="D743" s="50"/>
    </row>
    <row r="744" s="17" customFormat="1" ht="22.15" customHeight="1" spans="1:4">
      <c r="A744" s="66" t="s">
        <v>582</v>
      </c>
      <c r="B744" s="50"/>
      <c r="C744" s="50"/>
      <c r="D744" s="28"/>
    </row>
    <row r="745" s="17" customFormat="1" ht="22.15" customHeight="1" spans="1:4">
      <c r="A745" s="66" t="s">
        <v>583</v>
      </c>
      <c r="B745" s="50"/>
      <c r="C745" s="50"/>
      <c r="D745" s="28"/>
    </row>
    <row r="746" s="17" customFormat="1" ht="22.15" customHeight="1" spans="1:4">
      <c r="A746" s="66" t="s">
        <v>584</v>
      </c>
      <c r="B746" s="50">
        <v>0</v>
      </c>
      <c r="C746" s="50">
        <v>0</v>
      </c>
      <c r="D746" s="50"/>
    </row>
    <row r="747" s="17" customFormat="1" ht="22.15" customHeight="1" spans="1:4">
      <c r="A747" s="66" t="s">
        <v>585</v>
      </c>
      <c r="B747" s="50">
        <v>0</v>
      </c>
      <c r="C747" s="50">
        <v>0</v>
      </c>
      <c r="D747" s="50"/>
    </row>
    <row r="748" s="17" customFormat="1" ht="22.15" customHeight="1" spans="1:4">
      <c r="A748" s="66" t="s">
        <v>586</v>
      </c>
      <c r="B748" s="50">
        <f>SUM(B749:B753)</f>
        <v>0</v>
      </c>
      <c r="C748" s="50">
        <f>SUM(C749:C753)</f>
        <v>0</v>
      </c>
      <c r="D748" s="50"/>
    </row>
    <row r="749" s="17" customFormat="1" ht="22.15" customHeight="1" spans="1:4">
      <c r="A749" s="66" t="s">
        <v>587</v>
      </c>
      <c r="B749" s="50"/>
      <c r="C749" s="50"/>
      <c r="D749" s="28"/>
    </row>
    <row r="750" s="17" customFormat="1" ht="22.15" customHeight="1" spans="1:4">
      <c r="A750" s="66" t="s">
        <v>588</v>
      </c>
      <c r="B750" s="50"/>
      <c r="C750" s="50"/>
      <c r="D750" s="28"/>
    </row>
    <row r="751" s="17" customFormat="1" ht="22.15" customHeight="1" spans="1:4">
      <c r="A751" s="66" t="s">
        <v>589</v>
      </c>
      <c r="B751" s="50"/>
      <c r="C751" s="50"/>
      <c r="D751" s="56"/>
    </row>
    <row r="752" s="17" customFormat="1" ht="22.15" customHeight="1" spans="1:4">
      <c r="A752" s="66" t="s">
        <v>590</v>
      </c>
      <c r="B752" s="50"/>
      <c r="C752" s="50"/>
      <c r="D752" s="51"/>
    </row>
    <row r="753" s="17" customFormat="1" ht="22.15" customHeight="1" spans="1:4">
      <c r="A753" s="66" t="s">
        <v>591</v>
      </c>
      <c r="B753" s="50"/>
      <c r="C753" s="50"/>
      <c r="D753" s="28"/>
    </row>
    <row r="754" s="17" customFormat="1" ht="22.15" customHeight="1" spans="1:4">
      <c r="A754" s="66" t="s">
        <v>592</v>
      </c>
      <c r="B754" s="50"/>
      <c r="C754" s="50"/>
      <c r="D754" s="50"/>
    </row>
    <row r="755" s="17" customFormat="1" ht="22.15" customHeight="1" spans="1:4">
      <c r="A755" s="66" t="s">
        <v>593</v>
      </c>
      <c r="B755" s="50">
        <v>0</v>
      </c>
      <c r="C755" s="50">
        <v>0</v>
      </c>
      <c r="D755" s="50"/>
    </row>
    <row r="756" s="17" customFormat="1" ht="22.15" customHeight="1" spans="1:4">
      <c r="A756" s="66" t="s">
        <v>594</v>
      </c>
      <c r="B756" s="50">
        <f>SUM(B757:B770)</f>
        <v>0</v>
      </c>
      <c r="C756" s="50">
        <f>SUM(C757:C770)</f>
        <v>0</v>
      </c>
      <c r="D756" s="50"/>
    </row>
    <row r="757" s="17" customFormat="1" ht="22.15" customHeight="1" spans="1:4">
      <c r="A757" s="66" t="s">
        <v>37</v>
      </c>
      <c r="B757" s="50"/>
      <c r="C757" s="50"/>
      <c r="D757" s="28"/>
    </row>
    <row r="758" s="17" customFormat="1" ht="22.15" customHeight="1" spans="1:4">
      <c r="A758" s="66" t="s">
        <v>38</v>
      </c>
      <c r="B758" s="50"/>
      <c r="C758" s="50"/>
      <c r="D758" s="28"/>
    </row>
    <row r="759" s="17" customFormat="1" ht="22.15" customHeight="1" spans="1:4">
      <c r="A759" s="66" t="s">
        <v>39</v>
      </c>
      <c r="B759" s="50"/>
      <c r="C759" s="50"/>
      <c r="D759" s="56"/>
    </row>
    <row r="760" s="17" customFormat="1" ht="22.15" customHeight="1" spans="1:4">
      <c r="A760" s="66" t="s">
        <v>595</v>
      </c>
      <c r="B760" s="50"/>
      <c r="C760" s="50"/>
      <c r="D760" s="28"/>
    </row>
    <row r="761" s="17" customFormat="1" ht="22.15" customHeight="1" spans="1:4">
      <c r="A761" s="66" t="s">
        <v>596</v>
      </c>
      <c r="B761" s="50"/>
      <c r="C761" s="50"/>
      <c r="D761" s="28"/>
    </row>
    <row r="762" s="17" customFormat="1" ht="22.15" customHeight="1" spans="1:4">
      <c r="A762" s="66" t="s">
        <v>597</v>
      </c>
      <c r="B762" s="50"/>
      <c r="C762" s="50"/>
      <c r="D762" s="28"/>
    </row>
    <row r="763" s="17" customFormat="1" ht="22.15" customHeight="1" spans="1:4">
      <c r="A763" s="66" t="s">
        <v>598</v>
      </c>
      <c r="B763" s="50"/>
      <c r="C763" s="50"/>
      <c r="D763" s="28"/>
    </row>
    <row r="764" s="17" customFormat="1" ht="22.15" customHeight="1" spans="1:4">
      <c r="A764" s="66" t="s">
        <v>599</v>
      </c>
      <c r="B764" s="50"/>
      <c r="C764" s="50"/>
      <c r="D764" s="28"/>
    </row>
    <row r="765" s="17" customFormat="1" ht="22.15" customHeight="1" spans="1:4">
      <c r="A765" s="66" t="s">
        <v>600</v>
      </c>
      <c r="B765" s="50"/>
      <c r="C765" s="50"/>
      <c r="D765" s="56"/>
    </row>
    <row r="766" s="17" customFormat="1" ht="22.15" customHeight="1" spans="1:4">
      <c r="A766" s="66" t="s">
        <v>601</v>
      </c>
      <c r="B766" s="50"/>
      <c r="C766" s="50"/>
      <c r="D766" s="28"/>
    </row>
    <row r="767" s="17" customFormat="1" ht="22.15" customHeight="1" spans="1:4">
      <c r="A767" s="66" t="s">
        <v>78</v>
      </c>
      <c r="B767" s="50"/>
      <c r="C767" s="50"/>
      <c r="D767" s="28"/>
    </row>
    <row r="768" s="17" customFormat="1" ht="22.15" customHeight="1" spans="1:4">
      <c r="A768" s="66" t="s">
        <v>602</v>
      </c>
      <c r="B768" s="50"/>
      <c r="C768" s="50"/>
      <c r="D768" s="28"/>
    </row>
    <row r="769" s="17" customFormat="1" ht="22.15" customHeight="1" spans="1:4">
      <c r="A769" s="66" t="s">
        <v>46</v>
      </c>
      <c r="B769" s="50"/>
      <c r="C769" s="50"/>
      <c r="D769" s="28"/>
    </row>
    <row r="770" s="17" customFormat="1" ht="22.15" customHeight="1" spans="1:4">
      <c r="A770" s="66" t="s">
        <v>603</v>
      </c>
      <c r="B770" s="50"/>
      <c r="C770" s="50"/>
      <c r="D770" s="28"/>
    </row>
    <row r="771" s="17" customFormat="1" ht="22.15" customHeight="1" spans="1:4">
      <c r="A771" s="66" t="s">
        <v>604</v>
      </c>
      <c r="B771" s="50"/>
      <c r="C771" s="50"/>
      <c r="D771" s="50"/>
    </row>
    <row r="772" s="17" customFormat="1" ht="22.15" customHeight="1" spans="1:4">
      <c r="A772" s="66" t="s">
        <v>605</v>
      </c>
      <c r="B772" s="50">
        <f>SUM(B773,B784,B785,B788,B789,B790)</f>
        <v>23522</v>
      </c>
      <c r="C772" s="50">
        <f>SUM(C773,C784,C785,C788,C789,C790)</f>
        <v>9977</v>
      </c>
      <c r="D772" s="56"/>
    </row>
    <row r="773" s="17" customFormat="1" ht="22.15" customHeight="1" spans="1:4">
      <c r="A773" s="66" t="s">
        <v>606</v>
      </c>
      <c r="B773" s="67">
        <f>SUM(B774:B783)</f>
        <v>2289</v>
      </c>
      <c r="C773" s="67">
        <f>SUM(C774:C783)</f>
        <v>2121</v>
      </c>
      <c r="D773" s="50"/>
    </row>
    <row r="774" s="17" customFormat="1" ht="22.15" customHeight="1" spans="1:4">
      <c r="A774" s="66" t="s">
        <v>37</v>
      </c>
      <c r="B774" s="50">
        <v>1323</v>
      </c>
      <c r="C774" s="50">
        <v>1323</v>
      </c>
      <c r="D774" s="28"/>
    </row>
    <row r="775" s="17" customFormat="1" ht="22.15" customHeight="1" spans="1:4">
      <c r="A775" s="66" t="s">
        <v>38</v>
      </c>
      <c r="B775" s="50"/>
      <c r="C775" s="50"/>
      <c r="D775" s="28"/>
    </row>
    <row r="776" s="17" customFormat="1" ht="22.15" customHeight="1" spans="1:4">
      <c r="A776" s="66" t="s">
        <v>39</v>
      </c>
      <c r="B776" s="50"/>
      <c r="C776" s="50"/>
      <c r="D776" s="28"/>
    </row>
    <row r="777" s="17" customFormat="1" ht="22.15" customHeight="1" spans="1:4">
      <c r="A777" s="66" t="s">
        <v>607</v>
      </c>
      <c r="B777" s="50">
        <v>966</v>
      </c>
      <c r="C777" s="50">
        <v>798</v>
      </c>
      <c r="D777" s="28"/>
    </row>
    <row r="778" s="17" customFormat="1" ht="22.15" customHeight="1" spans="1:4">
      <c r="A778" s="68" t="s">
        <v>608</v>
      </c>
      <c r="B778" s="50"/>
      <c r="C778" s="50"/>
      <c r="D778" s="56"/>
    </row>
    <row r="779" s="17" customFormat="1" ht="22.15" customHeight="1" spans="1:4">
      <c r="A779" s="66" t="s">
        <v>609</v>
      </c>
      <c r="B779" s="50"/>
      <c r="C779" s="50"/>
      <c r="D779" s="28"/>
    </row>
    <row r="780" s="17" customFormat="1" ht="22.15" customHeight="1" spans="1:4">
      <c r="A780" s="66" t="s">
        <v>610</v>
      </c>
      <c r="B780" s="50"/>
      <c r="C780" s="50"/>
      <c r="D780" s="28"/>
    </row>
    <row r="781" s="17" customFormat="1" ht="22.15" customHeight="1" spans="1:4">
      <c r="A781" s="66" t="s">
        <v>611</v>
      </c>
      <c r="B781" s="50"/>
      <c r="C781" s="50"/>
      <c r="D781" s="56"/>
    </row>
    <row r="782" s="17" customFormat="1" ht="22.15" customHeight="1" spans="1:4">
      <c r="A782" s="66" t="s">
        <v>612</v>
      </c>
      <c r="B782" s="50"/>
      <c r="C782" s="50"/>
      <c r="D782" s="28"/>
    </row>
    <row r="783" s="17" customFormat="1" ht="22.15" customHeight="1" spans="1:4">
      <c r="A783" s="66" t="s">
        <v>613</v>
      </c>
      <c r="B783" s="53"/>
      <c r="C783" s="53"/>
      <c r="D783" s="28"/>
    </row>
    <row r="784" s="17" customFormat="1" ht="22.15" customHeight="1" spans="1:4">
      <c r="A784" s="66" t="s">
        <v>614</v>
      </c>
      <c r="B784" s="50">
        <v>2350</v>
      </c>
      <c r="C784" s="50">
        <v>2922</v>
      </c>
      <c r="D784" s="50"/>
    </row>
    <row r="785" s="17" customFormat="1" ht="22.15" customHeight="1" spans="1:4">
      <c r="A785" s="66" t="s">
        <v>615</v>
      </c>
      <c r="B785" s="50">
        <f>SUM(B786:B787)</f>
        <v>16717</v>
      </c>
      <c r="C785" s="50">
        <f>SUM(C786:C787)</f>
        <v>2900</v>
      </c>
      <c r="D785" s="50"/>
    </row>
    <row r="786" s="17" customFormat="1" ht="22.15" customHeight="1" spans="1:4">
      <c r="A786" s="66" t="s">
        <v>616</v>
      </c>
      <c r="B786" s="53">
        <v>16717</v>
      </c>
      <c r="C786" s="53">
        <v>2500</v>
      </c>
      <c r="D786" s="56"/>
    </row>
    <row r="787" s="17" customFormat="1" ht="22.15" customHeight="1" spans="1:4">
      <c r="A787" s="66" t="s">
        <v>617</v>
      </c>
      <c r="B787" s="50"/>
      <c r="C787" s="50">
        <v>400</v>
      </c>
      <c r="D787" s="28"/>
    </row>
    <row r="788" s="17" customFormat="1" ht="22.15" customHeight="1" spans="1:4">
      <c r="A788" s="66" t="s">
        <v>618</v>
      </c>
      <c r="B788" s="53">
        <v>2166</v>
      </c>
      <c r="C788" s="53">
        <v>2034</v>
      </c>
      <c r="D788" s="53"/>
    </row>
    <row r="789" s="17" customFormat="1" ht="22.15" customHeight="1" spans="1:4">
      <c r="A789" s="66" t="s">
        <v>619</v>
      </c>
      <c r="B789" s="50">
        <v>0</v>
      </c>
      <c r="C789" s="50">
        <v>0</v>
      </c>
      <c r="D789" s="50"/>
    </row>
    <row r="790" s="17" customFormat="1" ht="22.15" customHeight="1" spans="1:4">
      <c r="A790" s="66" t="s">
        <v>620</v>
      </c>
      <c r="B790" s="50"/>
      <c r="C790" s="50"/>
      <c r="D790" s="50"/>
    </row>
    <row r="791" s="17" customFormat="1" ht="22.15" customHeight="1" spans="1:4">
      <c r="A791" s="66" t="s">
        <v>621</v>
      </c>
      <c r="B791" s="50">
        <f>SUM(B792,B818,B843,B871,B882,B889,B896,B899)</f>
        <v>28202</v>
      </c>
      <c r="C791" s="50">
        <f>SUM(C792,C818,C843,C871,C882,C889,C896,C899)</f>
        <v>20695</v>
      </c>
      <c r="D791" s="28"/>
    </row>
    <row r="792" s="17" customFormat="1" ht="22.15" customHeight="1" spans="1:4">
      <c r="A792" s="66" t="s">
        <v>622</v>
      </c>
      <c r="B792" s="50">
        <f>SUM(B793:B817)</f>
        <v>3700</v>
      </c>
      <c r="C792" s="50">
        <f>SUM(C793:C817)</f>
        <v>1397</v>
      </c>
      <c r="D792" s="50"/>
    </row>
    <row r="793" s="17" customFormat="1" ht="22.15" customHeight="1" spans="1:4">
      <c r="A793" s="66" t="s">
        <v>37</v>
      </c>
      <c r="B793" s="53">
        <v>1252</v>
      </c>
      <c r="C793" s="53">
        <v>1252</v>
      </c>
      <c r="D793" s="56"/>
    </row>
    <row r="794" s="17" customFormat="1" ht="22.15" customHeight="1" spans="1:4">
      <c r="A794" s="66" t="s">
        <v>38</v>
      </c>
      <c r="B794" s="50"/>
      <c r="C794" s="50"/>
      <c r="D794" s="56"/>
    </row>
    <row r="795" s="17" customFormat="1" ht="22.15" customHeight="1" spans="1:4">
      <c r="A795" s="66" t="s">
        <v>39</v>
      </c>
      <c r="B795" s="50"/>
      <c r="C795" s="50"/>
      <c r="D795" s="28"/>
    </row>
    <row r="796" s="17" customFormat="1" ht="22.15" customHeight="1" spans="1:4">
      <c r="A796" s="66" t="s">
        <v>46</v>
      </c>
      <c r="B796" s="50"/>
      <c r="C796" s="50"/>
      <c r="D796" s="28"/>
    </row>
    <row r="797" s="17" customFormat="1" ht="22.15" customHeight="1" spans="1:4">
      <c r="A797" s="66" t="s">
        <v>623</v>
      </c>
      <c r="B797" s="50"/>
      <c r="C797" s="50"/>
      <c r="D797" s="28"/>
    </row>
    <row r="798" s="17" customFormat="1" ht="22.15" customHeight="1" spans="1:4">
      <c r="A798" s="66" t="s">
        <v>624</v>
      </c>
      <c r="B798" s="50"/>
      <c r="C798" s="50"/>
      <c r="D798" s="28"/>
    </row>
    <row r="799" s="17" customFormat="1" ht="22.15" customHeight="1" spans="1:4">
      <c r="A799" s="69" t="s">
        <v>625</v>
      </c>
      <c r="B799" s="57"/>
      <c r="C799" s="58"/>
      <c r="D799" s="28"/>
    </row>
    <row r="800" s="17" customFormat="1" ht="22.15" customHeight="1" spans="1:4">
      <c r="A800" s="66" t="s">
        <v>626</v>
      </c>
      <c r="B800" s="50"/>
      <c r="C800" s="50"/>
      <c r="D800" s="28"/>
    </row>
    <row r="801" s="17" customFormat="1" ht="22.15" customHeight="1" spans="1:4">
      <c r="A801" s="66" t="s">
        <v>627</v>
      </c>
      <c r="B801" s="50"/>
      <c r="C801" s="50"/>
      <c r="D801" s="28"/>
    </row>
    <row r="802" s="17" customFormat="1" ht="22.15" customHeight="1" spans="1:4">
      <c r="A802" s="66" t="s">
        <v>628</v>
      </c>
      <c r="B802" s="50"/>
      <c r="C802" s="50"/>
      <c r="D802" s="28"/>
    </row>
    <row r="803" s="17" customFormat="1" ht="22.15" customHeight="1" spans="1:4">
      <c r="A803" s="66" t="s">
        <v>629</v>
      </c>
      <c r="B803" s="50"/>
      <c r="C803" s="50"/>
      <c r="D803" s="28"/>
    </row>
    <row r="804" s="17" customFormat="1" ht="22.15" customHeight="1" spans="1:4">
      <c r="A804" s="66" t="s">
        <v>630</v>
      </c>
      <c r="B804" s="50"/>
      <c r="C804" s="50"/>
      <c r="D804" s="28"/>
    </row>
    <row r="805" s="17" customFormat="1" ht="22.15" customHeight="1" spans="1:4">
      <c r="A805" s="66" t="s">
        <v>631</v>
      </c>
      <c r="B805" s="50"/>
      <c r="C805" s="50"/>
      <c r="D805" s="28"/>
    </row>
    <row r="806" s="17" customFormat="1" ht="22.15" customHeight="1" spans="1:4">
      <c r="A806" s="66" t="s">
        <v>632</v>
      </c>
      <c r="B806" s="50"/>
      <c r="C806" s="50"/>
      <c r="D806" s="28"/>
    </row>
    <row r="807" s="17" customFormat="1" ht="22.15" customHeight="1" spans="1:4">
      <c r="A807" s="66" t="s">
        <v>633</v>
      </c>
      <c r="B807" s="50"/>
      <c r="C807" s="50"/>
      <c r="D807" s="28"/>
    </row>
    <row r="808" s="17" customFormat="1" ht="22.15" customHeight="1" spans="1:4">
      <c r="A808" s="66" t="s">
        <v>634</v>
      </c>
      <c r="B808" s="50"/>
      <c r="C808" s="50"/>
      <c r="D808" s="28"/>
    </row>
    <row r="809" s="17" customFormat="1" ht="22.15" customHeight="1" spans="1:4">
      <c r="A809" s="66" t="s">
        <v>635</v>
      </c>
      <c r="B809" s="50"/>
      <c r="C809" s="50"/>
      <c r="D809" s="56"/>
    </row>
    <row r="810" s="17" customFormat="1" ht="22.15" customHeight="1" spans="1:4">
      <c r="A810" s="66" t="s">
        <v>636</v>
      </c>
      <c r="B810" s="50"/>
      <c r="C810" s="50"/>
      <c r="D810" s="56"/>
    </row>
    <row r="811" s="17" customFormat="1" ht="22.15" customHeight="1" spans="1:4">
      <c r="A811" s="66" t="s">
        <v>637</v>
      </c>
      <c r="B811" s="50">
        <v>48</v>
      </c>
      <c r="C811" s="50">
        <v>145</v>
      </c>
      <c r="D811" s="56"/>
    </row>
    <row r="812" s="17" customFormat="1" ht="22.15" customHeight="1" spans="1:4">
      <c r="A812" s="66" t="s">
        <v>638</v>
      </c>
      <c r="B812" s="53"/>
      <c r="C812" s="53"/>
      <c r="D812" s="28"/>
    </row>
    <row r="813" s="17" customFormat="1" ht="22.15" customHeight="1" spans="1:4">
      <c r="A813" s="66" t="s">
        <v>639</v>
      </c>
      <c r="B813" s="50"/>
      <c r="C813" s="50"/>
      <c r="D813" s="28"/>
    </row>
    <row r="814" s="17" customFormat="1" ht="22.15" customHeight="1" spans="1:4">
      <c r="A814" s="66" t="s">
        <v>640</v>
      </c>
      <c r="B814" s="50"/>
      <c r="C814" s="50"/>
      <c r="D814" s="28"/>
    </row>
    <row r="815" s="17" customFormat="1" ht="22.15" customHeight="1" spans="1:4">
      <c r="A815" s="66" t="s">
        <v>641</v>
      </c>
      <c r="B815" s="50"/>
      <c r="C815" s="50"/>
      <c r="D815" s="28"/>
    </row>
    <row r="816" s="17" customFormat="1" ht="22.15" customHeight="1" spans="1:4">
      <c r="A816" s="66" t="s">
        <v>642</v>
      </c>
      <c r="B816" s="50">
        <v>2400</v>
      </c>
      <c r="C816" s="50"/>
      <c r="D816" s="28"/>
    </row>
    <row r="817" s="17" customFormat="1" ht="22.15" customHeight="1" spans="1:4">
      <c r="A817" s="66" t="s">
        <v>643</v>
      </c>
      <c r="B817" s="53"/>
      <c r="C817" s="53"/>
      <c r="D817" s="28"/>
    </row>
    <row r="818" s="17" customFormat="1" ht="22.15" customHeight="1" spans="1:4">
      <c r="A818" s="66" t="s">
        <v>644</v>
      </c>
      <c r="B818" s="50">
        <f>SUM(B819:B842)</f>
        <v>4320</v>
      </c>
      <c r="C818" s="50">
        <f>SUM(C819:C842)</f>
        <v>2213</v>
      </c>
      <c r="D818" s="50"/>
    </row>
    <row r="819" s="17" customFormat="1" ht="22.15" customHeight="1" spans="1:4">
      <c r="A819" s="66" t="s">
        <v>37</v>
      </c>
      <c r="B819" s="53">
        <v>643</v>
      </c>
      <c r="C819" s="53">
        <v>643</v>
      </c>
      <c r="D819" s="28"/>
    </row>
    <row r="820" s="17" customFormat="1" ht="22.15" customHeight="1" spans="1:4">
      <c r="A820" s="66" t="s">
        <v>38</v>
      </c>
      <c r="B820" s="50"/>
      <c r="C820" s="50"/>
      <c r="D820" s="28"/>
    </row>
    <row r="821" s="17" customFormat="1" ht="22.15" customHeight="1" spans="1:4">
      <c r="A821" s="66" t="s">
        <v>39</v>
      </c>
      <c r="B821" s="50"/>
      <c r="C821" s="50"/>
      <c r="D821" s="28"/>
    </row>
    <row r="822" s="17" customFormat="1" ht="22.15" customHeight="1" spans="1:4">
      <c r="A822" s="66" t="s">
        <v>645</v>
      </c>
      <c r="B822" s="50"/>
      <c r="C822" s="50"/>
      <c r="D822" s="28"/>
    </row>
    <row r="823" s="17" customFormat="1" ht="22.15" customHeight="1" spans="1:4">
      <c r="A823" s="66" t="s">
        <v>646</v>
      </c>
      <c r="B823" s="53">
        <v>900</v>
      </c>
      <c r="C823" s="53"/>
      <c r="D823" s="56"/>
    </row>
    <row r="824" s="17" customFormat="1" ht="22.15" customHeight="1" spans="1:4">
      <c r="A824" s="66" t="s">
        <v>647</v>
      </c>
      <c r="B824" s="50"/>
      <c r="C824" s="50"/>
      <c r="D824" s="56"/>
    </row>
    <row r="825" s="17" customFormat="1" ht="22.15" customHeight="1" spans="1:4">
      <c r="A825" s="66" t="s">
        <v>648</v>
      </c>
      <c r="B825" s="50"/>
      <c r="C825" s="50"/>
      <c r="D825" s="28"/>
    </row>
    <row r="826" s="17" customFormat="1" ht="22.15" customHeight="1" spans="1:4">
      <c r="A826" s="66" t="s">
        <v>649</v>
      </c>
      <c r="B826" s="50"/>
      <c r="C826" s="50"/>
      <c r="D826" s="28"/>
    </row>
    <row r="827" s="17" customFormat="1" ht="22.15" customHeight="1" spans="1:4">
      <c r="A827" s="66" t="s">
        <v>650</v>
      </c>
      <c r="B827" s="50"/>
      <c r="C827" s="50"/>
      <c r="D827" s="56"/>
    </row>
    <row r="828" s="17" customFormat="1" ht="22.15" customHeight="1" spans="1:4">
      <c r="A828" s="66" t="s">
        <v>651</v>
      </c>
      <c r="B828" s="50">
        <v>200</v>
      </c>
      <c r="C828" s="50"/>
      <c r="D828" s="56"/>
    </row>
    <row r="829" s="17" customFormat="1" ht="22.15" customHeight="1" spans="1:4">
      <c r="A829" s="66" t="s">
        <v>652</v>
      </c>
      <c r="B829" s="53"/>
      <c r="C829" s="53"/>
      <c r="D829" s="56"/>
    </row>
    <row r="830" s="17" customFormat="1" ht="22.15" customHeight="1" spans="1:4">
      <c r="A830" s="66" t="s">
        <v>653</v>
      </c>
      <c r="B830" s="50"/>
      <c r="C830" s="50"/>
      <c r="D830" s="56"/>
    </row>
    <row r="831" s="17" customFormat="1" ht="22.15" customHeight="1" spans="1:4">
      <c r="A831" s="66" t="s">
        <v>654</v>
      </c>
      <c r="B831" s="50"/>
      <c r="C831" s="50"/>
      <c r="D831" s="51"/>
    </row>
    <row r="832" s="17" customFormat="1" ht="22.15" customHeight="1" spans="1:4">
      <c r="A832" s="66" t="s">
        <v>655</v>
      </c>
      <c r="B832" s="50"/>
      <c r="C832" s="50"/>
      <c r="D832" s="28"/>
    </row>
    <row r="833" s="17" customFormat="1" ht="22.15" customHeight="1" spans="1:4">
      <c r="A833" s="66" t="s">
        <v>656</v>
      </c>
      <c r="B833" s="50"/>
      <c r="C833" s="50"/>
      <c r="D833" s="28"/>
    </row>
    <row r="834" s="17" customFormat="1" ht="22.15" customHeight="1" spans="1:4">
      <c r="A834" s="66" t="s">
        <v>657</v>
      </c>
      <c r="B834" s="50"/>
      <c r="C834" s="50"/>
      <c r="D834" s="28"/>
    </row>
    <row r="835" s="17" customFormat="1" ht="22.15" customHeight="1" spans="1:4">
      <c r="A835" s="66" t="s">
        <v>658</v>
      </c>
      <c r="B835" s="50"/>
      <c r="C835" s="50"/>
      <c r="D835" s="28"/>
    </row>
    <row r="836" s="17" customFormat="1" ht="22.15" customHeight="1" spans="1:4">
      <c r="A836" s="66" t="s">
        <v>659</v>
      </c>
      <c r="B836" s="50"/>
      <c r="C836" s="50"/>
      <c r="D836" s="28"/>
    </row>
    <row r="837" s="17" customFormat="1" ht="22.15" customHeight="1" spans="1:4">
      <c r="A837" s="66" t="s">
        <v>660</v>
      </c>
      <c r="B837" s="50"/>
      <c r="C837" s="50"/>
      <c r="D837" s="28"/>
    </row>
    <row r="838" s="17" customFormat="1" ht="22.15" customHeight="1" spans="1:4">
      <c r="A838" s="66" t="s">
        <v>661</v>
      </c>
      <c r="B838" s="50">
        <v>1007</v>
      </c>
      <c r="C838" s="50"/>
      <c r="D838" s="28"/>
    </row>
    <row r="839" s="17" customFormat="1" ht="22.15" customHeight="1" spans="1:4">
      <c r="A839" s="66" t="s">
        <v>662</v>
      </c>
      <c r="B839" s="50"/>
      <c r="C839" s="50"/>
      <c r="D839" s="28"/>
    </row>
    <row r="840" s="17" customFormat="1" ht="22.15" customHeight="1" spans="1:4">
      <c r="A840" s="66" t="s">
        <v>663</v>
      </c>
      <c r="B840" s="50"/>
      <c r="C840" s="50"/>
      <c r="D840" s="28"/>
    </row>
    <row r="841" s="17" customFormat="1" ht="22.15" customHeight="1" spans="1:4">
      <c r="A841" s="66" t="s">
        <v>629</v>
      </c>
      <c r="B841" s="50"/>
      <c r="C841" s="50"/>
      <c r="D841" s="28"/>
    </row>
    <row r="842" s="17" customFormat="1" ht="22.15" customHeight="1" spans="1:4">
      <c r="A842" s="66" t="s">
        <v>664</v>
      </c>
      <c r="B842" s="50">
        <v>1570</v>
      </c>
      <c r="C842" s="50">
        <v>1570</v>
      </c>
      <c r="D842" s="28"/>
    </row>
    <row r="843" s="17" customFormat="1" ht="22.15" customHeight="1" spans="1:4">
      <c r="A843" s="66" t="s">
        <v>665</v>
      </c>
      <c r="B843" s="50">
        <f>SUM(B844:B870)</f>
        <v>4486</v>
      </c>
      <c r="C843" s="50">
        <f>SUM(C844:C870)</f>
        <v>1486</v>
      </c>
      <c r="D843" s="50"/>
    </row>
    <row r="844" s="17" customFormat="1" ht="22.15" customHeight="1" spans="1:4">
      <c r="A844" s="66" t="s">
        <v>37</v>
      </c>
      <c r="B844" s="53">
        <v>893</v>
      </c>
      <c r="C844" s="53">
        <v>893</v>
      </c>
      <c r="D844" s="28"/>
    </row>
    <row r="845" s="17" customFormat="1" ht="22.15" customHeight="1" spans="1:4">
      <c r="A845" s="66" t="s">
        <v>38</v>
      </c>
      <c r="B845" s="50"/>
      <c r="C845" s="50"/>
      <c r="D845" s="28"/>
    </row>
    <row r="846" s="17" customFormat="1" ht="22.15" customHeight="1" spans="1:4">
      <c r="A846" s="66" t="s">
        <v>39</v>
      </c>
      <c r="B846" s="50"/>
      <c r="C846" s="50"/>
      <c r="D846" s="28"/>
    </row>
    <row r="847" s="17" customFormat="1" ht="22.15" customHeight="1" spans="1:4">
      <c r="A847" s="66" t="s">
        <v>666</v>
      </c>
      <c r="B847" s="50"/>
      <c r="C847" s="50"/>
      <c r="D847" s="28"/>
    </row>
    <row r="848" s="17" customFormat="1" ht="22.15" customHeight="1" spans="1:4">
      <c r="A848" s="66" t="s">
        <v>667</v>
      </c>
      <c r="B848" s="50"/>
      <c r="C848" s="50"/>
      <c r="D848" s="28"/>
    </row>
    <row r="849" s="17" customFormat="1" ht="22.15" customHeight="1" spans="1:4">
      <c r="A849" s="66" t="s">
        <v>668</v>
      </c>
      <c r="B849" s="50">
        <v>3000</v>
      </c>
      <c r="C849" s="50"/>
      <c r="D849" s="28"/>
    </row>
    <row r="850" s="17" customFormat="1" ht="22.15" customHeight="1" spans="1:4">
      <c r="A850" s="66" t="s">
        <v>669</v>
      </c>
      <c r="B850" s="50"/>
      <c r="C850" s="50"/>
      <c r="D850" s="28"/>
    </row>
    <row r="851" s="17" customFormat="1" ht="22.15" customHeight="1" spans="1:4">
      <c r="A851" s="66" t="s">
        <v>670</v>
      </c>
      <c r="B851" s="50"/>
      <c r="C851" s="50"/>
      <c r="D851" s="28"/>
    </row>
    <row r="852" s="17" customFormat="1" ht="22.15" customHeight="1" spans="1:4">
      <c r="A852" s="66" t="s">
        <v>671</v>
      </c>
      <c r="B852" s="50"/>
      <c r="C852" s="50"/>
      <c r="D852" s="28"/>
    </row>
    <row r="853" s="17" customFormat="1" ht="22.15" customHeight="1" spans="1:4">
      <c r="A853" s="66" t="s">
        <v>672</v>
      </c>
      <c r="B853" s="50"/>
      <c r="C853" s="50"/>
      <c r="D853" s="28"/>
    </row>
    <row r="854" s="17" customFormat="1" ht="22.15" customHeight="1" spans="1:4">
      <c r="A854" s="66" t="s">
        <v>673</v>
      </c>
      <c r="B854" s="50"/>
      <c r="C854" s="50"/>
      <c r="D854" s="51"/>
    </row>
    <row r="855" s="17" customFormat="1" ht="22.15" customHeight="1" spans="1:4">
      <c r="A855" s="66" t="s">
        <v>674</v>
      </c>
      <c r="B855" s="50"/>
      <c r="C855" s="50"/>
      <c r="D855" s="28"/>
    </row>
    <row r="856" s="17" customFormat="1" ht="22.15" customHeight="1" spans="1:4">
      <c r="A856" s="66" t="s">
        <v>675</v>
      </c>
      <c r="B856" s="50"/>
      <c r="C856" s="50"/>
      <c r="D856" s="56"/>
    </row>
    <row r="857" s="17" customFormat="1" ht="22.15" customHeight="1" spans="1:4">
      <c r="A857" s="66" t="s">
        <v>676</v>
      </c>
      <c r="B857" s="50">
        <v>150</v>
      </c>
      <c r="C857" s="50">
        <v>150</v>
      </c>
      <c r="D857" s="28"/>
    </row>
    <row r="858" s="17" customFormat="1" ht="22.15" customHeight="1" spans="1:4">
      <c r="A858" s="66" t="s">
        <v>677</v>
      </c>
      <c r="B858" s="50"/>
      <c r="C858" s="50"/>
      <c r="D858" s="28"/>
    </row>
    <row r="859" s="17" customFormat="1" ht="22.15" customHeight="1" spans="1:4">
      <c r="A859" s="66" t="s">
        <v>678</v>
      </c>
      <c r="B859" s="50"/>
      <c r="C859" s="50"/>
      <c r="D859" s="28"/>
    </row>
    <row r="860" s="17" customFormat="1" ht="22.15" customHeight="1" spans="1:4">
      <c r="A860" s="66" t="s">
        <v>679</v>
      </c>
      <c r="B860" s="50"/>
      <c r="C860" s="50"/>
      <c r="D860" s="28"/>
    </row>
    <row r="861" s="17" customFormat="1" ht="22.15" customHeight="1" spans="1:4">
      <c r="A861" s="66" t="s">
        <v>680</v>
      </c>
      <c r="B861" s="50"/>
      <c r="C861" s="50"/>
      <c r="D861" s="28"/>
    </row>
    <row r="862" s="17" customFormat="1" ht="22.15" customHeight="1" spans="1:4">
      <c r="A862" s="66" t="s">
        <v>681</v>
      </c>
      <c r="B862" s="50">
        <v>350</v>
      </c>
      <c r="C862" s="50">
        <v>350</v>
      </c>
      <c r="D862" s="28"/>
    </row>
    <row r="863" s="17" customFormat="1" ht="22.15" customHeight="1" spans="1:4">
      <c r="A863" s="66" t="s">
        <v>682</v>
      </c>
      <c r="B863" s="50"/>
      <c r="C863" s="50"/>
      <c r="D863" s="28"/>
    </row>
    <row r="864" s="17" customFormat="1" ht="22.15" customHeight="1" spans="1:4">
      <c r="A864" s="66" t="s">
        <v>683</v>
      </c>
      <c r="B864" s="50"/>
      <c r="C864" s="50"/>
      <c r="D864" s="28"/>
    </row>
    <row r="865" s="17" customFormat="1" ht="22.15" customHeight="1" spans="1:4">
      <c r="A865" s="66" t="s">
        <v>657</v>
      </c>
      <c r="B865" s="50"/>
      <c r="C865" s="50"/>
      <c r="D865" s="28"/>
    </row>
    <row r="866" s="17" customFormat="1" ht="22.15" customHeight="1" spans="1:4">
      <c r="A866" s="66" t="s">
        <v>684</v>
      </c>
      <c r="B866" s="50"/>
      <c r="C866" s="50"/>
      <c r="D866" s="28"/>
    </row>
    <row r="867" s="17" customFormat="1" ht="22.15" customHeight="1" spans="1:4">
      <c r="A867" s="66" t="s">
        <v>685</v>
      </c>
      <c r="B867" s="50"/>
      <c r="C867" s="50"/>
      <c r="D867" s="28"/>
    </row>
    <row r="868" s="17" customFormat="1" ht="22.15" customHeight="1" spans="1:4">
      <c r="A868" s="66" t="s">
        <v>686</v>
      </c>
      <c r="B868" s="50"/>
      <c r="C868" s="50"/>
      <c r="D868" s="28"/>
    </row>
    <row r="869" s="17" customFormat="1" ht="22.15" customHeight="1" spans="1:4">
      <c r="A869" s="66" t="s">
        <v>687</v>
      </c>
      <c r="B869" s="50"/>
      <c r="C869" s="50"/>
      <c r="D869" s="28"/>
    </row>
    <row r="870" s="17" customFormat="1" ht="22.15" customHeight="1" spans="1:4">
      <c r="A870" s="69" t="s">
        <v>688</v>
      </c>
      <c r="B870" s="53">
        <v>93</v>
      </c>
      <c r="C870" s="53">
        <v>93</v>
      </c>
      <c r="D870" s="28"/>
    </row>
    <row r="871" s="17" customFormat="1" ht="22.15" customHeight="1" spans="1:4">
      <c r="A871" s="66" t="s">
        <v>689</v>
      </c>
      <c r="B871" s="50">
        <f>SUM(B872:B881)</f>
        <v>9688</v>
      </c>
      <c r="C871" s="50">
        <f>SUM(C872:C881)</f>
        <v>9641</v>
      </c>
      <c r="D871" s="50"/>
    </row>
    <row r="872" s="17" customFormat="1" ht="22.15" customHeight="1" spans="1:4">
      <c r="A872" s="66" t="s">
        <v>37</v>
      </c>
      <c r="B872" s="50">
        <v>141</v>
      </c>
      <c r="C872" s="50">
        <v>141</v>
      </c>
      <c r="D872" s="28"/>
    </row>
    <row r="873" s="17" customFormat="1" ht="22.15" customHeight="1" spans="1:4">
      <c r="A873" s="66" t="s">
        <v>38</v>
      </c>
      <c r="B873" s="50">
        <v>47</v>
      </c>
      <c r="C873" s="50"/>
      <c r="D873" s="28"/>
    </row>
    <row r="874" s="17" customFormat="1" ht="22.15" customHeight="1" spans="1:4">
      <c r="A874" s="66" t="s">
        <v>39</v>
      </c>
      <c r="B874" s="50"/>
      <c r="C874" s="50"/>
      <c r="D874" s="28"/>
    </row>
    <row r="875" s="17" customFormat="1" ht="22.15" customHeight="1" spans="1:4">
      <c r="A875" s="66" t="s">
        <v>690</v>
      </c>
      <c r="B875" s="50"/>
      <c r="C875" s="50"/>
      <c r="D875" s="28"/>
    </row>
    <row r="876" s="17" customFormat="1" ht="22.15" customHeight="1" spans="1:4">
      <c r="A876" s="66" t="s">
        <v>691</v>
      </c>
      <c r="B876" s="50"/>
      <c r="C876" s="50"/>
      <c r="D876" s="28"/>
    </row>
    <row r="877" s="17" customFormat="1" ht="22.15" customHeight="1" spans="1:4">
      <c r="A877" s="66" t="s">
        <v>692</v>
      </c>
      <c r="B877" s="50"/>
      <c r="C877" s="50"/>
      <c r="D877" s="28"/>
    </row>
    <row r="878" s="17" customFormat="1" ht="22.15" customHeight="1" spans="1:4">
      <c r="A878" s="66" t="s">
        <v>693</v>
      </c>
      <c r="B878" s="50"/>
      <c r="C878" s="50"/>
      <c r="D878" s="28"/>
    </row>
    <row r="879" s="17" customFormat="1" ht="22.15" customHeight="1" spans="1:4">
      <c r="A879" s="66" t="s">
        <v>694</v>
      </c>
      <c r="B879" s="50"/>
      <c r="C879" s="50"/>
      <c r="D879" s="28"/>
    </row>
    <row r="880" s="17" customFormat="1" ht="22.15" customHeight="1" spans="1:4">
      <c r="A880" s="66" t="s">
        <v>695</v>
      </c>
      <c r="B880" s="50"/>
      <c r="C880" s="50"/>
      <c r="D880" s="28"/>
    </row>
    <row r="881" s="17" customFormat="1" ht="22.15" customHeight="1" spans="1:4">
      <c r="A881" s="66" t="s">
        <v>696</v>
      </c>
      <c r="B881" s="50">
        <v>9500</v>
      </c>
      <c r="C881" s="50">
        <v>9500</v>
      </c>
      <c r="D881" s="28"/>
    </row>
    <row r="882" s="17" customFormat="1" ht="22.15" customHeight="1" spans="1:4">
      <c r="A882" s="66" t="s">
        <v>697</v>
      </c>
      <c r="B882" s="50">
        <f>SUM(B883:B888)</f>
        <v>5622</v>
      </c>
      <c r="C882" s="50">
        <f>SUM(C883:C888)</f>
        <v>5572</v>
      </c>
      <c r="D882" s="50"/>
    </row>
    <row r="883" s="17" customFormat="1" ht="22.15" customHeight="1" spans="1:4">
      <c r="A883" s="66" t="s">
        <v>698</v>
      </c>
      <c r="B883" s="50"/>
      <c r="C883" s="50"/>
      <c r="D883" s="28"/>
    </row>
    <row r="884" s="17" customFormat="1" ht="22.15" customHeight="1" spans="1:4">
      <c r="A884" s="66" t="s">
        <v>699</v>
      </c>
      <c r="B884" s="50"/>
      <c r="C884" s="50"/>
      <c r="D884" s="56"/>
    </row>
    <row r="885" s="17" customFormat="1" ht="22.15" customHeight="1" spans="1:4">
      <c r="A885" s="66" t="s">
        <v>700</v>
      </c>
      <c r="B885" s="50">
        <v>4641</v>
      </c>
      <c r="C885" s="50">
        <v>4591</v>
      </c>
      <c r="D885" s="28"/>
    </row>
    <row r="886" s="17" customFormat="1" ht="22.15" customHeight="1" spans="1:4">
      <c r="A886" s="66" t="s">
        <v>701</v>
      </c>
      <c r="B886" s="50"/>
      <c r="C886" s="50"/>
      <c r="D886" s="28"/>
    </row>
    <row r="887" s="17" customFormat="1" ht="22.15" customHeight="1" spans="1:4">
      <c r="A887" s="66" t="s">
        <v>702</v>
      </c>
      <c r="B887" s="50"/>
      <c r="C887" s="50"/>
      <c r="D887" s="28"/>
    </row>
    <row r="888" s="17" customFormat="1" ht="22.15" customHeight="1" spans="1:4">
      <c r="A888" s="66" t="s">
        <v>703</v>
      </c>
      <c r="B888" s="53">
        <v>981</v>
      </c>
      <c r="C888" s="53">
        <v>981</v>
      </c>
      <c r="D888" s="28"/>
    </row>
    <row r="889" s="17" customFormat="1" ht="22.15" customHeight="1" spans="1:4">
      <c r="A889" s="66" t="s">
        <v>704</v>
      </c>
      <c r="B889" s="50">
        <f>SUM(B890:B895)</f>
        <v>386</v>
      </c>
      <c r="C889" s="50">
        <f>SUM(C890:C895)</f>
        <v>386</v>
      </c>
      <c r="D889" s="50"/>
    </row>
    <row r="890" s="17" customFormat="1" ht="22.15" customHeight="1" spans="1:4">
      <c r="A890" s="66" t="s">
        <v>705</v>
      </c>
      <c r="B890" s="50"/>
      <c r="C890" s="50"/>
      <c r="D890" s="28"/>
    </row>
    <row r="891" s="17" customFormat="1" ht="22.15" customHeight="1" spans="1:4">
      <c r="A891" s="66" t="s">
        <v>706</v>
      </c>
      <c r="B891" s="50"/>
      <c r="C891" s="50"/>
      <c r="D891" s="28"/>
    </row>
    <row r="892" s="17" customFormat="1" ht="22.15" customHeight="1" spans="1:4">
      <c r="A892" s="66" t="s">
        <v>707</v>
      </c>
      <c r="B892" s="50">
        <v>200</v>
      </c>
      <c r="C892" s="50">
        <v>200</v>
      </c>
      <c r="D892" s="28"/>
    </row>
    <row r="893" s="17" customFormat="1" ht="22.15" customHeight="1" spans="1:4">
      <c r="A893" s="66" t="s">
        <v>708</v>
      </c>
      <c r="B893" s="50">
        <v>186</v>
      </c>
      <c r="C893" s="50">
        <v>186</v>
      </c>
      <c r="D893" s="28"/>
    </row>
    <row r="894" s="17" customFormat="1" ht="22.15" customHeight="1" spans="1:4">
      <c r="A894" s="66" t="s">
        <v>709</v>
      </c>
      <c r="B894" s="50"/>
      <c r="C894" s="50"/>
      <c r="D894" s="28"/>
    </row>
    <row r="895" s="17" customFormat="1" ht="22.15" customHeight="1" spans="1:4">
      <c r="A895" s="66" t="s">
        <v>710</v>
      </c>
      <c r="B895" s="50"/>
      <c r="C895" s="50"/>
      <c r="D895" s="28"/>
    </row>
    <row r="896" s="17" customFormat="1" ht="22.15" customHeight="1" spans="1:4">
      <c r="A896" s="66" t="s">
        <v>711</v>
      </c>
      <c r="B896" s="50">
        <f>SUM(B897:B898)</f>
        <v>0</v>
      </c>
      <c r="C896" s="50">
        <f>SUM(C897:C898)</f>
        <v>0</v>
      </c>
      <c r="D896" s="50"/>
    </row>
    <row r="897" s="17" customFormat="1" ht="22.15" customHeight="1" spans="1:4">
      <c r="A897" s="66" t="s">
        <v>712</v>
      </c>
      <c r="B897" s="50"/>
      <c r="C897" s="50"/>
      <c r="D897" s="28"/>
    </row>
    <row r="898" s="17" customFormat="1" ht="22.15" customHeight="1" spans="1:4">
      <c r="A898" s="66" t="s">
        <v>713</v>
      </c>
      <c r="B898" s="50"/>
      <c r="C898" s="50"/>
      <c r="D898" s="28"/>
    </row>
    <row r="899" s="17" customFormat="1" ht="22.15" customHeight="1" spans="1:4">
      <c r="A899" s="66" t="s">
        <v>714</v>
      </c>
      <c r="B899" s="50">
        <f>B900+B901</f>
        <v>0</v>
      </c>
      <c r="C899" s="50">
        <f>C900+C901</f>
        <v>0</v>
      </c>
      <c r="D899" s="50"/>
    </row>
    <row r="900" s="17" customFormat="1" ht="22.15" customHeight="1" spans="1:4">
      <c r="A900" s="66" t="s">
        <v>715</v>
      </c>
      <c r="B900" s="50"/>
      <c r="C900" s="50"/>
      <c r="D900" s="28"/>
    </row>
    <row r="901" s="17" customFormat="1" ht="22.15" customHeight="1" spans="1:4">
      <c r="A901" s="66" t="s">
        <v>716</v>
      </c>
      <c r="B901" s="50"/>
      <c r="C901" s="50"/>
      <c r="D901" s="28"/>
    </row>
    <row r="902" s="17" customFormat="1" ht="22.15" customHeight="1" spans="1:4">
      <c r="A902" s="69" t="s">
        <v>717</v>
      </c>
      <c r="B902" s="50">
        <f>SUM(B903,B926,B936,B946,B951,B958,B963)</f>
        <v>13788</v>
      </c>
      <c r="C902" s="50">
        <f>SUM(C903,C926,C936,C946,C951,C958,C963)</f>
        <v>7788</v>
      </c>
      <c r="D902" s="28"/>
    </row>
    <row r="903" s="17" customFormat="1" ht="22.15" customHeight="1" spans="1:4">
      <c r="A903" s="66" t="s">
        <v>718</v>
      </c>
      <c r="B903" s="50">
        <f>SUM(B904:B925)</f>
        <v>13788</v>
      </c>
      <c r="C903" s="50">
        <f>SUM(C904:C925)</f>
        <v>7788</v>
      </c>
      <c r="D903" s="50"/>
    </row>
    <row r="904" s="17" customFormat="1" ht="22.15" customHeight="1" spans="1:4">
      <c r="A904" s="66" t="s">
        <v>37</v>
      </c>
      <c r="B904" s="50">
        <v>1856</v>
      </c>
      <c r="C904" s="50">
        <v>1856</v>
      </c>
      <c r="D904" s="28"/>
    </row>
    <row r="905" s="17" customFormat="1" ht="22.15" customHeight="1" spans="1:4">
      <c r="A905" s="66" t="s">
        <v>38</v>
      </c>
      <c r="B905" s="50"/>
      <c r="C905" s="50"/>
      <c r="D905" s="28"/>
    </row>
    <row r="906" s="17" customFormat="1" ht="22.15" customHeight="1" spans="1:4">
      <c r="A906" s="66" t="s">
        <v>39</v>
      </c>
      <c r="B906" s="50"/>
      <c r="C906" s="50"/>
      <c r="D906" s="28"/>
    </row>
    <row r="907" s="17" customFormat="1" ht="22.15" customHeight="1" spans="1:4">
      <c r="A907" s="66" t="s">
        <v>719</v>
      </c>
      <c r="B907" s="53">
        <v>9700</v>
      </c>
      <c r="C907" s="53">
        <v>3700</v>
      </c>
      <c r="D907" s="28"/>
    </row>
    <row r="908" s="17" customFormat="1" ht="22.15" customHeight="1" spans="1:4">
      <c r="A908" s="66" t="s">
        <v>720</v>
      </c>
      <c r="B908" s="50">
        <v>1300</v>
      </c>
      <c r="C908" s="50">
        <v>1300</v>
      </c>
      <c r="D908" s="28"/>
    </row>
    <row r="909" s="17" customFormat="1" ht="22.15" customHeight="1" spans="1:4">
      <c r="A909" s="66" t="s">
        <v>721</v>
      </c>
      <c r="B909" s="50"/>
      <c r="C909" s="50"/>
      <c r="D909" s="28"/>
    </row>
    <row r="910" s="17" customFormat="1" ht="22.15" customHeight="1" spans="1:4">
      <c r="A910" s="66" t="s">
        <v>722</v>
      </c>
      <c r="B910" s="50"/>
      <c r="C910" s="50"/>
      <c r="D910" s="28"/>
    </row>
    <row r="911" s="17" customFormat="1" ht="22.15" customHeight="1" spans="1:4">
      <c r="A911" s="66" t="s">
        <v>723</v>
      </c>
      <c r="B911" s="50"/>
      <c r="C911" s="50"/>
      <c r="D911" s="56"/>
    </row>
    <row r="912" s="17" customFormat="1" ht="22.15" customHeight="1" spans="1:4">
      <c r="A912" s="66" t="s">
        <v>724</v>
      </c>
      <c r="B912" s="53">
        <v>932</v>
      </c>
      <c r="C912" s="53">
        <v>932</v>
      </c>
      <c r="D912" s="28"/>
    </row>
    <row r="913" s="17" customFormat="1" ht="22.15" customHeight="1" spans="1:4">
      <c r="A913" s="66" t="s">
        <v>725</v>
      </c>
      <c r="B913" s="50"/>
      <c r="C913" s="50"/>
      <c r="D913" s="28"/>
    </row>
    <row r="914" s="17" customFormat="1" ht="22.15" customHeight="1" spans="1:4">
      <c r="A914" s="66" t="s">
        <v>726</v>
      </c>
      <c r="B914" s="50"/>
      <c r="C914" s="50"/>
      <c r="D914" s="28"/>
    </row>
    <row r="915" s="17" customFormat="1" ht="22.15" customHeight="1" spans="1:4">
      <c r="A915" s="66" t="s">
        <v>727</v>
      </c>
      <c r="B915" s="50"/>
      <c r="C915" s="50"/>
      <c r="D915" s="28"/>
    </row>
    <row r="916" s="17" customFormat="1" ht="22.15" customHeight="1" spans="1:4">
      <c r="A916" s="66" t="s">
        <v>728</v>
      </c>
      <c r="B916" s="50"/>
      <c r="C916" s="50"/>
      <c r="D916" s="28"/>
    </row>
    <row r="917" s="17" customFormat="1" ht="22.15" customHeight="1" spans="1:4">
      <c r="A917" s="66" t="s">
        <v>729</v>
      </c>
      <c r="B917" s="50"/>
      <c r="C917" s="50"/>
      <c r="D917" s="28"/>
    </row>
    <row r="918" s="17" customFormat="1" ht="22.15" customHeight="1" spans="1:4">
      <c r="A918" s="66" t="s">
        <v>730</v>
      </c>
      <c r="B918" s="50"/>
      <c r="C918" s="50"/>
      <c r="D918" s="28"/>
    </row>
    <row r="919" s="17" customFormat="1" ht="22.15" customHeight="1" spans="1:4">
      <c r="A919" s="66" t="s">
        <v>731</v>
      </c>
      <c r="B919" s="50"/>
      <c r="C919" s="50"/>
      <c r="D919" s="28"/>
    </row>
    <row r="920" s="17" customFormat="1" ht="22.15" customHeight="1" spans="1:4">
      <c r="A920" s="66" t="s">
        <v>732</v>
      </c>
      <c r="B920" s="50"/>
      <c r="C920" s="50"/>
      <c r="D920" s="28"/>
    </row>
    <row r="921" s="17" customFormat="1" ht="22.15" customHeight="1" spans="1:4">
      <c r="A921" s="66" t="s">
        <v>733</v>
      </c>
      <c r="B921" s="50"/>
      <c r="C921" s="50"/>
      <c r="D921" s="28"/>
    </row>
    <row r="922" s="17" customFormat="1" ht="22.15" customHeight="1" spans="1:4">
      <c r="A922" s="66" t="s">
        <v>734</v>
      </c>
      <c r="B922" s="50"/>
      <c r="C922" s="50"/>
      <c r="D922" s="56"/>
    </row>
    <row r="923" s="17" customFormat="1" ht="22.15" customHeight="1" spans="1:4">
      <c r="A923" s="66" t="s">
        <v>735</v>
      </c>
      <c r="B923" s="50"/>
      <c r="C923" s="50"/>
      <c r="D923" s="28"/>
    </row>
    <row r="924" s="17" customFormat="1" ht="22.15" customHeight="1" spans="1:4">
      <c r="A924" s="66" t="s">
        <v>736</v>
      </c>
      <c r="B924" s="50"/>
      <c r="C924" s="50"/>
      <c r="D924" s="28"/>
    </row>
    <row r="925" s="17" customFormat="1" ht="22.15" customHeight="1" spans="1:4">
      <c r="A925" s="66" t="s">
        <v>737</v>
      </c>
      <c r="B925" s="50"/>
      <c r="C925" s="50"/>
      <c r="D925" s="28"/>
    </row>
    <row r="926" s="17" customFormat="1" ht="22.15" customHeight="1" spans="1:4">
      <c r="A926" s="66" t="s">
        <v>738</v>
      </c>
      <c r="B926" s="50">
        <f>SUM(B927:B935)</f>
        <v>0</v>
      </c>
      <c r="C926" s="50">
        <f>SUM(C927:C935)</f>
        <v>0</v>
      </c>
      <c r="D926" s="50"/>
    </row>
    <row r="927" s="17" customFormat="1" ht="22.15" customHeight="1" spans="1:4">
      <c r="A927" s="66" t="s">
        <v>37</v>
      </c>
      <c r="B927" s="50"/>
      <c r="C927" s="50"/>
      <c r="D927" s="28"/>
    </row>
    <row r="928" s="17" customFormat="1" ht="22.15" customHeight="1" spans="1:4">
      <c r="A928" s="66" t="s">
        <v>38</v>
      </c>
      <c r="B928" s="50"/>
      <c r="C928" s="50"/>
      <c r="D928" s="28"/>
    </row>
    <row r="929" s="17" customFormat="1" ht="22.15" customHeight="1" spans="1:4">
      <c r="A929" s="66" t="s">
        <v>39</v>
      </c>
      <c r="B929" s="50"/>
      <c r="C929" s="50"/>
      <c r="D929" s="28"/>
    </row>
    <row r="930" s="17" customFormat="1" ht="22.15" customHeight="1" spans="1:4">
      <c r="A930" s="66" t="s">
        <v>739</v>
      </c>
      <c r="B930" s="50"/>
      <c r="C930" s="50"/>
      <c r="D930" s="28"/>
    </row>
    <row r="931" s="17" customFormat="1" ht="22.15" customHeight="1" spans="1:4">
      <c r="A931" s="66" t="s">
        <v>740</v>
      </c>
      <c r="B931" s="50"/>
      <c r="C931" s="50"/>
      <c r="D931" s="28"/>
    </row>
    <row r="932" s="17" customFormat="1" ht="22.15" customHeight="1" spans="1:4">
      <c r="A932" s="66" t="s">
        <v>741</v>
      </c>
      <c r="B932" s="50"/>
      <c r="C932" s="50"/>
      <c r="D932" s="28"/>
    </row>
    <row r="933" s="17" customFormat="1" ht="22.15" customHeight="1" spans="1:4">
      <c r="A933" s="66" t="s">
        <v>742</v>
      </c>
      <c r="B933" s="50"/>
      <c r="C933" s="50"/>
      <c r="D933" s="56"/>
    </row>
    <row r="934" s="17" customFormat="1" ht="22.15" customHeight="1" spans="1:4">
      <c r="A934" s="66" t="s">
        <v>743</v>
      </c>
      <c r="B934" s="50"/>
      <c r="C934" s="50"/>
      <c r="D934" s="28"/>
    </row>
    <row r="935" s="17" customFormat="1" ht="22.15" customHeight="1" spans="1:4">
      <c r="A935" s="66" t="s">
        <v>744</v>
      </c>
      <c r="B935" s="50"/>
      <c r="C935" s="50"/>
      <c r="D935" s="28"/>
    </row>
    <row r="936" s="17" customFormat="1" ht="22.15" customHeight="1" spans="1:4">
      <c r="A936" s="66" t="s">
        <v>745</v>
      </c>
      <c r="B936" s="50">
        <f>SUM(B937:B945)</f>
        <v>0</v>
      </c>
      <c r="C936" s="50">
        <f>SUM(C937:C945)</f>
        <v>0</v>
      </c>
      <c r="D936" s="50"/>
    </row>
    <row r="937" s="17" customFormat="1" ht="22.15" customHeight="1" spans="1:4">
      <c r="A937" s="66" t="s">
        <v>37</v>
      </c>
      <c r="B937" s="50"/>
      <c r="C937" s="50"/>
      <c r="D937" s="28"/>
    </row>
    <row r="938" s="17" customFormat="1" ht="22.15" customHeight="1" spans="1:4">
      <c r="A938" s="66" t="s">
        <v>38</v>
      </c>
      <c r="B938" s="50"/>
      <c r="C938" s="50"/>
      <c r="D938" s="28"/>
    </row>
    <row r="939" s="17" customFormat="1" ht="22.15" customHeight="1" spans="1:4">
      <c r="A939" s="66" t="s">
        <v>39</v>
      </c>
      <c r="B939" s="50"/>
      <c r="C939" s="50"/>
      <c r="D939" s="56"/>
    </row>
    <row r="940" s="17" customFormat="1" ht="22.15" customHeight="1" spans="1:4">
      <c r="A940" s="66" t="s">
        <v>746</v>
      </c>
      <c r="B940" s="50"/>
      <c r="C940" s="50"/>
      <c r="D940" s="28"/>
    </row>
    <row r="941" s="17" customFormat="1" ht="22.15" customHeight="1" spans="1:4">
      <c r="A941" s="66" t="s">
        <v>747</v>
      </c>
      <c r="B941" s="50"/>
      <c r="C941" s="50"/>
      <c r="D941" s="28"/>
    </row>
    <row r="942" s="17" customFormat="1" ht="22.15" customHeight="1" spans="1:4">
      <c r="A942" s="66" t="s">
        <v>748</v>
      </c>
      <c r="B942" s="50"/>
      <c r="C942" s="50"/>
      <c r="D942" s="28"/>
    </row>
    <row r="943" s="17" customFormat="1" ht="22.15" customHeight="1" spans="1:4">
      <c r="A943" s="66" t="s">
        <v>749</v>
      </c>
      <c r="B943" s="50"/>
      <c r="C943" s="50"/>
      <c r="D943" s="28"/>
    </row>
    <row r="944" s="17" customFormat="1" ht="22.15" customHeight="1" spans="1:4">
      <c r="A944" s="66" t="s">
        <v>750</v>
      </c>
      <c r="B944" s="50"/>
      <c r="C944" s="50"/>
      <c r="D944" s="28"/>
    </row>
    <row r="945" s="17" customFormat="1" ht="22.15" customHeight="1" spans="1:4">
      <c r="A945" s="66" t="s">
        <v>751</v>
      </c>
      <c r="B945" s="50"/>
      <c r="C945" s="50"/>
      <c r="D945" s="28"/>
    </row>
    <row r="946" s="17" customFormat="1" ht="22.15" customHeight="1" spans="1:4">
      <c r="A946" s="66" t="s">
        <v>752</v>
      </c>
      <c r="B946" s="50">
        <f>SUM(B947:B950)</f>
        <v>0</v>
      </c>
      <c r="C946" s="50">
        <f>SUM(C947:C950)</f>
        <v>0</v>
      </c>
      <c r="D946" s="50"/>
    </row>
    <row r="947" s="17" customFormat="1" ht="22.15" customHeight="1" spans="1:4">
      <c r="A947" s="66" t="s">
        <v>753</v>
      </c>
      <c r="B947" s="50"/>
      <c r="C947" s="50"/>
      <c r="D947" s="28"/>
    </row>
    <row r="948" s="17" customFormat="1" ht="22.15" customHeight="1" spans="1:4">
      <c r="A948" s="66" t="s">
        <v>754</v>
      </c>
      <c r="B948" s="50"/>
      <c r="C948" s="50"/>
      <c r="D948" s="28"/>
    </row>
    <row r="949" s="17" customFormat="1" ht="22.15" customHeight="1" spans="1:4">
      <c r="A949" s="66" t="s">
        <v>755</v>
      </c>
      <c r="B949" s="50"/>
      <c r="C949" s="50"/>
      <c r="D949" s="28"/>
    </row>
    <row r="950" s="17" customFormat="1" ht="22.15" customHeight="1" spans="1:4">
      <c r="A950" s="66" t="s">
        <v>756</v>
      </c>
      <c r="B950" s="50"/>
      <c r="C950" s="50"/>
      <c r="D950" s="28"/>
    </row>
    <row r="951" s="17" customFormat="1" ht="22.15" customHeight="1" spans="1:4">
      <c r="A951" s="66" t="s">
        <v>757</v>
      </c>
      <c r="B951" s="50">
        <f>SUM(B952:B957)</f>
        <v>0</v>
      </c>
      <c r="C951" s="50">
        <f>SUM(C952:C957)</f>
        <v>0</v>
      </c>
      <c r="D951" s="50"/>
    </row>
    <row r="952" s="17" customFormat="1" ht="22.15" customHeight="1" spans="1:4">
      <c r="A952" s="66" t="s">
        <v>37</v>
      </c>
      <c r="B952" s="50"/>
      <c r="C952" s="50"/>
      <c r="D952" s="28"/>
    </row>
    <row r="953" s="17" customFormat="1" ht="22.15" customHeight="1" spans="1:4">
      <c r="A953" s="66" t="s">
        <v>38</v>
      </c>
      <c r="B953" s="50"/>
      <c r="C953" s="50"/>
      <c r="D953" s="56"/>
    </row>
    <row r="954" s="17" customFormat="1" ht="22.15" customHeight="1" spans="1:4">
      <c r="A954" s="66" t="s">
        <v>39</v>
      </c>
      <c r="B954" s="50"/>
      <c r="C954" s="50"/>
      <c r="D954" s="28"/>
    </row>
    <row r="955" s="17" customFormat="1" ht="22.15" customHeight="1" spans="1:4">
      <c r="A955" s="66" t="s">
        <v>743</v>
      </c>
      <c r="B955" s="50"/>
      <c r="C955" s="50"/>
      <c r="D955" s="28"/>
    </row>
    <row r="956" s="17" customFormat="1" ht="22.15" customHeight="1" spans="1:4">
      <c r="A956" s="66" t="s">
        <v>758</v>
      </c>
      <c r="B956" s="50"/>
      <c r="C956" s="50"/>
      <c r="D956" s="28"/>
    </row>
    <row r="957" s="17" customFormat="1" ht="22.15" customHeight="1" spans="1:4">
      <c r="A957" s="66" t="s">
        <v>759</v>
      </c>
      <c r="B957" s="50"/>
      <c r="C957" s="50"/>
      <c r="D957" s="56"/>
    </row>
    <row r="958" s="17" customFormat="1" ht="22.15" customHeight="1" spans="1:4">
      <c r="A958" s="66" t="s">
        <v>760</v>
      </c>
      <c r="B958" s="50">
        <f>SUM(B959:B962)</f>
        <v>0</v>
      </c>
      <c r="C958" s="50">
        <f>SUM(C959:C962)</f>
        <v>0</v>
      </c>
      <c r="D958" s="50"/>
    </row>
    <row r="959" s="17" customFormat="1" ht="22.15" customHeight="1" spans="1:4">
      <c r="A959" s="66" t="s">
        <v>761</v>
      </c>
      <c r="B959" s="50"/>
      <c r="C959" s="50"/>
      <c r="D959" s="28"/>
    </row>
    <row r="960" s="17" customFormat="1" ht="22.15" customHeight="1" spans="1:4">
      <c r="A960" s="66" t="s">
        <v>762</v>
      </c>
      <c r="B960" s="50"/>
      <c r="C960" s="50"/>
      <c r="D960" s="56"/>
    </row>
    <row r="961" s="17" customFormat="1" ht="22.15" customHeight="1" spans="1:4">
      <c r="A961" s="66" t="s">
        <v>763</v>
      </c>
      <c r="B961" s="50"/>
      <c r="C961" s="50"/>
      <c r="D961" s="56"/>
    </row>
    <row r="962" s="17" customFormat="1" ht="22.15" customHeight="1" spans="1:4">
      <c r="A962" s="66" t="s">
        <v>764</v>
      </c>
      <c r="B962" s="50"/>
      <c r="C962" s="50"/>
      <c r="D962" s="28"/>
    </row>
    <row r="963" s="17" customFormat="1" ht="22.15" customHeight="1" spans="1:4">
      <c r="A963" s="66" t="s">
        <v>765</v>
      </c>
      <c r="B963" s="50">
        <f>SUM(B964:B965)</f>
        <v>0</v>
      </c>
      <c r="C963" s="50">
        <f>SUM(C964:C965)</f>
        <v>0</v>
      </c>
      <c r="D963" s="50"/>
    </row>
    <row r="964" s="17" customFormat="1" ht="22.15" customHeight="1" spans="1:4">
      <c r="A964" s="66" t="s">
        <v>766</v>
      </c>
      <c r="B964" s="50"/>
      <c r="C964" s="50"/>
      <c r="D964" s="28"/>
    </row>
    <row r="965" s="17" customFormat="1" ht="22.15" customHeight="1" spans="1:4">
      <c r="A965" s="66" t="s">
        <v>767</v>
      </c>
      <c r="B965" s="50"/>
      <c r="C965" s="50"/>
      <c r="D965" s="28"/>
    </row>
    <row r="966" s="17" customFormat="1" ht="22.15" customHeight="1" spans="1:4">
      <c r="A966" s="66" t="s">
        <v>768</v>
      </c>
      <c r="B966" s="50">
        <f>SUM(B967,B977,B993,B998,B1009,B1016,B1024)</f>
        <v>15955</v>
      </c>
      <c r="C966" s="50">
        <f>SUM(C967,C977,C993,C998,C1009,C1016,C1024)</f>
        <v>9109</v>
      </c>
      <c r="D966" s="28"/>
    </row>
    <row r="967" s="17" customFormat="1" ht="22.15" customHeight="1" spans="1:4">
      <c r="A967" s="66" t="s">
        <v>769</v>
      </c>
      <c r="B967" s="50">
        <f>SUM(B968:B976)</f>
        <v>0</v>
      </c>
      <c r="C967" s="50">
        <f>SUM(C968:C976)</f>
        <v>0</v>
      </c>
      <c r="D967" s="50"/>
    </row>
    <row r="968" s="17" customFormat="1" ht="22.15" customHeight="1" spans="1:4">
      <c r="A968" s="66" t="s">
        <v>37</v>
      </c>
      <c r="B968" s="50"/>
      <c r="C968" s="50"/>
      <c r="D968" s="28"/>
    </row>
    <row r="969" s="17" customFormat="1" ht="22.15" customHeight="1" spans="1:4">
      <c r="A969" s="66" t="s">
        <v>38</v>
      </c>
      <c r="B969" s="50"/>
      <c r="C969" s="50"/>
      <c r="D969" s="28"/>
    </row>
    <row r="970" s="17" customFormat="1" ht="22.15" customHeight="1" spans="1:4">
      <c r="A970" s="66" t="s">
        <v>39</v>
      </c>
      <c r="B970" s="50"/>
      <c r="C970" s="50"/>
      <c r="D970" s="28"/>
    </row>
    <row r="971" s="17" customFormat="1" ht="22.15" customHeight="1" spans="1:4">
      <c r="A971" s="66" t="s">
        <v>770</v>
      </c>
      <c r="B971" s="50"/>
      <c r="C971" s="50"/>
      <c r="D971" s="28"/>
    </row>
    <row r="972" s="17" customFormat="1" ht="22.15" customHeight="1" spans="1:4">
      <c r="A972" s="66" t="s">
        <v>771</v>
      </c>
      <c r="B972" s="50"/>
      <c r="C972" s="50"/>
      <c r="D972" s="28"/>
    </row>
    <row r="973" s="17" customFormat="1" ht="22.15" customHeight="1" spans="1:4">
      <c r="A973" s="66" t="s">
        <v>772</v>
      </c>
      <c r="B973" s="50"/>
      <c r="C973" s="50"/>
      <c r="D973" s="28"/>
    </row>
    <row r="974" s="17" customFormat="1" ht="22.15" customHeight="1" spans="1:4">
      <c r="A974" s="66" t="s">
        <v>773</v>
      </c>
      <c r="B974" s="50"/>
      <c r="C974" s="50"/>
      <c r="D974" s="28"/>
    </row>
    <row r="975" s="17" customFormat="1" ht="22.15" customHeight="1" spans="1:4">
      <c r="A975" s="66" t="s">
        <v>774</v>
      </c>
      <c r="B975" s="50"/>
      <c r="C975" s="50"/>
      <c r="D975" s="28"/>
    </row>
    <row r="976" s="17" customFormat="1" ht="22.15" customHeight="1" spans="1:4">
      <c r="A976" s="66" t="s">
        <v>775</v>
      </c>
      <c r="B976" s="50"/>
      <c r="C976" s="50"/>
      <c r="D976" s="28"/>
    </row>
    <row r="977" s="17" customFormat="1" ht="22.15" customHeight="1" spans="1:4">
      <c r="A977" s="66" t="s">
        <v>776</v>
      </c>
      <c r="B977" s="50">
        <f>SUM(B978:B992)</f>
        <v>0</v>
      </c>
      <c r="C977" s="50">
        <f>SUM(C978:C992)</f>
        <v>0</v>
      </c>
      <c r="D977" s="50"/>
    </row>
    <row r="978" s="17" customFormat="1" ht="22.15" customHeight="1" spans="1:4">
      <c r="A978" s="66" t="s">
        <v>37</v>
      </c>
      <c r="B978" s="50"/>
      <c r="C978" s="50"/>
      <c r="D978" s="28"/>
    </row>
    <row r="979" s="17" customFormat="1" ht="22.15" customHeight="1" spans="1:4">
      <c r="A979" s="66" t="s">
        <v>38</v>
      </c>
      <c r="B979" s="50"/>
      <c r="C979" s="50"/>
      <c r="D979" s="51"/>
    </row>
    <row r="980" s="17" customFormat="1" ht="22.15" customHeight="1" spans="1:4">
      <c r="A980" s="66" t="s">
        <v>39</v>
      </c>
      <c r="B980" s="50"/>
      <c r="C980" s="50"/>
      <c r="D980" s="28"/>
    </row>
    <row r="981" s="17" customFormat="1" ht="22.15" customHeight="1" spans="1:4">
      <c r="A981" s="66" t="s">
        <v>777</v>
      </c>
      <c r="B981" s="50"/>
      <c r="C981" s="50"/>
      <c r="D981" s="28"/>
    </row>
    <row r="982" s="17" customFormat="1" ht="22.15" customHeight="1" spans="1:4">
      <c r="A982" s="66" t="s">
        <v>778</v>
      </c>
      <c r="B982" s="50"/>
      <c r="C982" s="50"/>
      <c r="D982" s="28"/>
    </row>
    <row r="983" s="17" customFormat="1" ht="22.15" customHeight="1" spans="1:4">
      <c r="A983" s="66" t="s">
        <v>779</v>
      </c>
      <c r="B983" s="50"/>
      <c r="C983" s="50"/>
      <c r="D983" s="28"/>
    </row>
    <row r="984" s="17" customFormat="1" ht="22.15" customHeight="1" spans="1:4">
      <c r="A984" s="66" t="s">
        <v>780</v>
      </c>
      <c r="B984" s="50"/>
      <c r="C984" s="50"/>
      <c r="D984" s="56"/>
    </row>
    <row r="985" s="17" customFormat="1" ht="22.15" customHeight="1" spans="1:4">
      <c r="A985" s="66" t="s">
        <v>781</v>
      </c>
      <c r="B985" s="50"/>
      <c r="C985" s="50"/>
      <c r="D985" s="28"/>
    </row>
    <row r="986" s="17" customFormat="1" ht="22.15" customHeight="1" spans="1:4">
      <c r="A986" s="66" t="s">
        <v>782</v>
      </c>
      <c r="B986" s="50"/>
      <c r="C986" s="50"/>
      <c r="D986" s="28"/>
    </row>
    <row r="987" s="17" customFormat="1" ht="22.15" customHeight="1" spans="1:4">
      <c r="A987" s="66" t="s">
        <v>783</v>
      </c>
      <c r="B987" s="50"/>
      <c r="C987" s="50"/>
      <c r="D987" s="28"/>
    </row>
    <row r="988" s="17" customFormat="1" ht="22.15" customHeight="1" spans="1:4">
      <c r="A988" s="66" t="s">
        <v>784</v>
      </c>
      <c r="B988" s="50"/>
      <c r="C988" s="50"/>
      <c r="D988" s="28"/>
    </row>
    <row r="989" s="17" customFormat="1" ht="22.15" customHeight="1" spans="1:4">
      <c r="A989" s="66" t="s">
        <v>785</v>
      </c>
      <c r="B989" s="50"/>
      <c r="C989" s="50"/>
      <c r="D989" s="28"/>
    </row>
    <row r="990" s="17" customFormat="1" ht="22.15" customHeight="1" spans="1:4">
      <c r="A990" s="66" t="s">
        <v>786</v>
      </c>
      <c r="B990" s="50"/>
      <c r="C990" s="50"/>
      <c r="D990" s="28"/>
    </row>
    <row r="991" s="17" customFormat="1" ht="22.15" customHeight="1" spans="1:4">
      <c r="A991" s="66" t="s">
        <v>787</v>
      </c>
      <c r="B991" s="50"/>
      <c r="C991" s="50"/>
      <c r="D991" s="28"/>
    </row>
    <row r="992" s="17" customFormat="1" ht="22.15" customHeight="1" spans="1:4">
      <c r="A992" s="66" t="s">
        <v>788</v>
      </c>
      <c r="B992" s="50"/>
      <c r="C992" s="50"/>
      <c r="D992" s="28"/>
    </row>
    <row r="993" s="17" customFormat="1" ht="22.15" customHeight="1" spans="1:4">
      <c r="A993" s="66" t="s">
        <v>789</v>
      </c>
      <c r="B993" s="50">
        <f>SUM(B994:B997)</f>
        <v>0</v>
      </c>
      <c r="C993" s="50">
        <f>SUM(C994:C997)</f>
        <v>0</v>
      </c>
      <c r="D993" s="50"/>
    </row>
    <row r="994" s="17" customFormat="1" ht="22.15" customHeight="1" spans="1:4">
      <c r="A994" s="66" t="s">
        <v>37</v>
      </c>
      <c r="B994" s="50"/>
      <c r="C994" s="50"/>
      <c r="D994" s="56"/>
    </row>
    <row r="995" s="17" customFormat="1" ht="22.15" customHeight="1" spans="1:4">
      <c r="A995" s="66" t="s">
        <v>38</v>
      </c>
      <c r="B995" s="50"/>
      <c r="C995" s="50"/>
      <c r="D995" s="28"/>
    </row>
    <row r="996" s="17" customFormat="1" ht="22.15" customHeight="1" spans="1:4">
      <c r="A996" s="66" t="s">
        <v>39</v>
      </c>
      <c r="B996" s="50"/>
      <c r="C996" s="50"/>
      <c r="D996" s="28"/>
    </row>
    <row r="997" s="17" customFormat="1" ht="22.15" customHeight="1" spans="1:4">
      <c r="A997" s="66" t="s">
        <v>790</v>
      </c>
      <c r="B997" s="50"/>
      <c r="C997" s="50"/>
      <c r="D997" s="28"/>
    </row>
    <row r="998" s="17" customFormat="1" ht="22.15" customHeight="1" spans="1:4">
      <c r="A998" s="66" t="s">
        <v>791</v>
      </c>
      <c r="B998" s="50">
        <f>SUM(B999:B1008)</f>
        <v>0</v>
      </c>
      <c r="C998" s="50">
        <f>SUM(C999:C1008)</f>
        <v>0</v>
      </c>
      <c r="D998" s="50"/>
    </row>
    <row r="999" s="17" customFormat="1" ht="22.15" customHeight="1" spans="1:4">
      <c r="A999" s="66" t="s">
        <v>37</v>
      </c>
      <c r="B999" s="50"/>
      <c r="C999" s="50"/>
      <c r="D999" s="28"/>
    </row>
    <row r="1000" s="17" customFormat="1" ht="22.15" customHeight="1" spans="1:4">
      <c r="A1000" s="66" t="s">
        <v>38</v>
      </c>
      <c r="B1000" s="50"/>
      <c r="C1000" s="50"/>
      <c r="D1000" s="28"/>
    </row>
    <row r="1001" s="17" customFormat="1" ht="22.15" customHeight="1" spans="1:4">
      <c r="A1001" s="66" t="s">
        <v>39</v>
      </c>
      <c r="B1001" s="50"/>
      <c r="C1001" s="50"/>
      <c r="D1001" s="28"/>
    </row>
    <row r="1002" s="17" customFormat="1" ht="22.15" customHeight="1" spans="1:4">
      <c r="A1002" s="66" t="s">
        <v>792</v>
      </c>
      <c r="B1002" s="50"/>
      <c r="C1002" s="50"/>
      <c r="D1002" s="28"/>
    </row>
    <row r="1003" s="17" customFormat="1" ht="22.15" customHeight="1" spans="1:4">
      <c r="A1003" s="66" t="s">
        <v>793</v>
      </c>
      <c r="B1003" s="50"/>
      <c r="C1003" s="50"/>
      <c r="D1003" s="28"/>
    </row>
    <row r="1004" s="17" customFormat="1" ht="22.15" customHeight="1" spans="1:4">
      <c r="A1004" s="66" t="s">
        <v>794</v>
      </c>
      <c r="B1004" s="50"/>
      <c r="C1004" s="50"/>
      <c r="D1004" s="56"/>
    </row>
    <row r="1005" s="17" customFormat="1" ht="22.15" customHeight="1" spans="1:4">
      <c r="A1005" s="66" t="s">
        <v>795</v>
      </c>
      <c r="B1005" s="50"/>
      <c r="C1005" s="50"/>
      <c r="D1005" s="28"/>
    </row>
    <row r="1006" s="17" customFormat="1" ht="22.15" customHeight="1" spans="1:4">
      <c r="A1006" s="66" t="s">
        <v>796</v>
      </c>
      <c r="B1006" s="50"/>
      <c r="C1006" s="50"/>
      <c r="D1006" s="28"/>
    </row>
    <row r="1007" s="17" customFormat="1" ht="22.15" customHeight="1" spans="1:4">
      <c r="A1007" s="66" t="s">
        <v>46</v>
      </c>
      <c r="B1007" s="50"/>
      <c r="C1007" s="50"/>
      <c r="D1007" s="28"/>
    </row>
    <row r="1008" s="17" customFormat="1" ht="22.15" customHeight="1" spans="1:4">
      <c r="A1008" s="66" t="s">
        <v>797</v>
      </c>
      <c r="B1008" s="50"/>
      <c r="C1008" s="50"/>
      <c r="D1008" s="28"/>
    </row>
    <row r="1009" s="17" customFormat="1" ht="22.15" customHeight="1" spans="1:4">
      <c r="A1009" s="66" t="s">
        <v>798</v>
      </c>
      <c r="B1009" s="50">
        <f>SUM(B1010:B1015)</f>
        <v>0</v>
      </c>
      <c r="C1009" s="50">
        <f>SUM(C1010:C1015)</f>
        <v>0</v>
      </c>
      <c r="D1009" s="50"/>
    </row>
    <row r="1010" s="17" customFormat="1" ht="22.15" customHeight="1" spans="1:4">
      <c r="A1010" s="66" t="s">
        <v>37</v>
      </c>
      <c r="B1010" s="50"/>
      <c r="C1010" s="50"/>
      <c r="D1010" s="28"/>
    </row>
    <row r="1011" s="17" customFormat="1" ht="22.15" customHeight="1" spans="1:4">
      <c r="A1011" s="66" t="s">
        <v>38</v>
      </c>
      <c r="B1011" s="50"/>
      <c r="C1011" s="50"/>
      <c r="D1011" s="28"/>
    </row>
    <row r="1012" s="17" customFormat="1" ht="22.15" customHeight="1" spans="1:4">
      <c r="A1012" s="66" t="s">
        <v>39</v>
      </c>
      <c r="B1012" s="50"/>
      <c r="C1012" s="50"/>
      <c r="D1012" s="28"/>
    </row>
    <row r="1013" s="17" customFormat="1" ht="22.15" customHeight="1" spans="1:4">
      <c r="A1013" s="66" t="s">
        <v>799</v>
      </c>
      <c r="B1013" s="50"/>
      <c r="C1013" s="50"/>
      <c r="D1013" s="28"/>
    </row>
    <row r="1014" s="17" customFormat="1" ht="22.15" customHeight="1" spans="1:4">
      <c r="A1014" s="66" t="s">
        <v>800</v>
      </c>
      <c r="B1014" s="50"/>
      <c r="C1014" s="50"/>
      <c r="D1014" s="28"/>
    </row>
    <row r="1015" s="17" customFormat="1" ht="22.15" customHeight="1" spans="1:4">
      <c r="A1015" s="66" t="s">
        <v>801</v>
      </c>
      <c r="B1015" s="50"/>
      <c r="C1015" s="50"/>
      <c r="D1015" s="28"/>
    </row>
    <row r="1016" s="17" customFormat="1" ht="22.15" customHeight="1" spans="1:4">
      <c r="A1016" s="66" t="s">
        <v>802</v>
      </c>
      <c r="B1016" s="50">
        <f>SUM(B1017:B1023)</f>
        <v>15955</v>
      </c>
      <c r="C1016" s="50">
        <f>SUM(C1017:C1023)</f>
        <v>9109</v>
      </c>
      <c r="D1016" s="50"/>
    </row>
    <row r="1017" s="17" customFormat="1" ht="22.15" customHeight="1" spans="1:4">
      <c r="A1017" s="66" t="s">
        <v>37</v>
      </c>
      <c r="B1017" s="53">
        <v>828</v>
      </c>
      <c r="C1017" s="53">
        <v>829</v>
      </c>
      <c r="D1017" s="28"/>
    </row>
    <row r="1018" s="17" customFormat="1" ht="22.15" customHeight="1" spans="1:4">
      <c r="A1018" s="66" t="s">
        <v>38</v>
      </c>
      <c r="B1018" s="53">
        <v>281</v>
      </c>
      <c r="C1018" s="53">
        <v>280</v>
      </c>
      <c r="D1018" s="28"/>
    </row>
    <row r="1019" s="17" customFormat="1" ht="22.15" customHeight="1" spans="1:4">
      <c r="A1019" s="66" t="s">
        <v>39</v>
      </c>
      <c r="B1019" s="50"/>
      <c r="C1019" s="50"/>
      <c r="D1019" s="28"/>
    </row>
    <row r="1020" s="17" customFormat="1" ht="22.15" customHeight="1" spans="1:4">
      <c r="A1020" s="66" t="s">
        <v>803</v>
      </c>
      <c r="B1020" s="50"/>
      <c r="C1020" s="50"/>
      <c r="D1020" s="28"/>
    </row>
    <row r="1021" s="17" customFormat="1" ht="22.15" customHeight="1" spans="1:4">
      <c r="A1021" s="66" t="s">
        <v>804</v>
      </c>
      <c r="B1021" s="50"/>
      <c r="C1021" s="50"/>
      <c r="D1021" s="56"/>
    </row>
    <row r="1022" s="17" customFormat="1" ht="22.15" customHeight="1" spans="1:4">
      <c r="A1022" s="66" t="s">
        <v>805</v>
      </c>
      <c r="B1022" s="50"/>
      <c r="C1022" s="50"/>
      <c r="D1022" s="28"/>
    </row>
    <row r="1023" s="17" customFormat="1" ht="22.15" customHeight="1" spans="1:4">
      <c r="A1023" s="66" t="s">
        <v>806</v>
      </c>
      <c r="B1023" s="53">
        <v>14846</v>
      </c>
      <c r="C1023" s="53">
        <v>8000</v>
      </c>
      <c r="D1023" s="28"/>
    </row>
    <row r="1024" s="17" customFormat="1" ht="22.15" customHeight="1" spans="1:4">
      <c r="A1024" s="66" t="s">
        <v>807</v>
      </c>
      <c r="B1024" s="50">
        <f>SUM(B1025:B1029)</f>
        <v>0</v>
      </c>
      <c r="C1024" s="50">
        <f>SUM(C1025:C1029)</f>
        <v>0</v>
      </c>
      <c r="D1024" s="50"/>
    </row>
    <row r="1025" s="17" customFormat="1" ht="22.15" customHeight="1" spans="1:4">
      <c r="A1025" s="66" t="s">
        <v>808</v>
      </c>
      <c r="B1025" s="50"/>
      <c r="C1025" s="50"/>
      <c r="D1025" s="56"/>
    </row>
    <row r="1026" s="17" customFormat="1" ht="22.15" customHeight="1" spans="1:4">
      <c r="A1026" s="66" t="s">
        <v>809</v>
      </c>
      <c r="B1026" s="50"/>
      <c r="C1026" s="50"/>
      <c r="D1026" s="28"/>
    </row>
    <row r="1027" s="17" customFormat="1" ht="22.15" customHeight="1" spans="1:4">
      <c r="A1027" s="66" t="s">
        <v>810</v>
      </c>
      <c r="B1027" s="50"/>
      <c r="C1027" s="50"/>
      <c r="D1027" s="28"/>
    </row>
    <row r="1028" s="17" customFormat="1" ht="22.15" customHeight="1" spans="1:4">
      <c r="A1028" s="66" t="s">
        <v>811</v>
      </c>
      <c r="B1028" s="50"/>
      <c r="C1028" s="50"/>
      <c r="D1028" s="28"/>
    </row>
    <row r="1029" s="17" customFormat="1" ht="22.15" customHeight="1" spans="1:4">
      <c r="A1029" s="66" t="s">
        <v>812</v>
      </c>
      <c r="B1029" s="53"/>
      <c r="C1029" s="53"/>
      <c r="D1029" s="28"/>
    </row>
    <row r="1030" s="17" customFormat="1" ht="22.15" customHeight="1" spans="1:4">
      <c r="A1030" s="66" t="s">
        <v>813</v>
      </c>
      <c r="B1030" s="50">
        <f>SUM(B1031,B1041,B1047)</f>
        <v>155</v>
      </c>
      <c r="C1030" s="50">
        <f>SUM(C1031,C1041,C1047)</f>
        <v>155</v>
      </c>
      <c r="D1030" s="28"/>
    </row>
    <row r="1031" s="17" customFormat="1" ht="22.15" customHeight="1" spans="1:4">
      <c r="A1031" s="66" t="s">
        <v>814</v>
      </c>
      <c r="B1031" s="50">
        <f>SUM(B1032:B1040)</f>
        <v>155</v>
      </c>
      <c r="C1031" s="50">
        <f>SUM(C1032:C1040)</f>
        <v>155</v>
      </c>
      <c r="D1031" s="50"/>
    </row>
    <row r="1032" s="17" customFormat="1" ht="22.15" customHeight="1" spans="1:4">
      <c r="A1032" s="66" t="s">
        <v>37</v>
      </c>
      <c r="B1032" s="53">
        <v>155</v>
      </c>
      <c r="C1032" s="53">
        <v>155</v>
      </c>
      <c r="D1032" s="28"/>
    </row>
    <row r="1033" s="17" customFormat="1" ht="22.15" customHeight="1" spans="1:4">
      <c r="A1033" s="66" t="s">
        <v>38</v>
      </c>
      <c r="B1033" s="50"/>
      <c r="C1033" s="50"/>
      <c r="D1033" s="28"/>
    </row>
    <row r="1034" s="17" customFormat="1" ht="22.15" customHeight="1" spans="1:4">
      <c r="A1034" s="66" t="s">
        <v>39</v>
      </c>
      <c r="B1034" s="50"/>
      <c r="C1034" s="50"/>
      <c r="D1034" s="28"/>
    </row>
    <row r="1035" s="17" customFormat="1" ht="22.15" customHeight="1" spans="1:4">
      <c r="A1035" s="66" t="s">
        <v>815</v>
      </c>
      <c r="B1035" s="50"/>
      <c r="C1035" s="50"/>
      <c r="D1035" s="56"/>
    </row>
    <row r="1036" s="17" customFormat="1" ht="22.15" customHeight="1" spans="1:4">
      <c r="A1036" s="66" t="s">
        <v>816</v>
      </c>
      <c r="B1036" s="50"/>
      <c r="C1036" s="50"/>
      <c r="D1036" s="28"/>
    </row>
    <row r="1037" s="17" customFormat="1" ht="22.15" customHeight="1" spans="1:4">
      <c r="A1037" s="66" t="s">
        <v>817</v>
      </c>
      <c r="B1037" s="50"/>
      <c r="C1037" s="50"/>
      <c r="D1037" s="28"/>
    </row>
    <row r="1038" s="17" customFormat="1" ht="22.15" customHeight="1" spans="1:4">
      <c r="A1038" s="66" t="s">
        <v>818</v>
      </c>
      <c r="B1038" s="50"/>
      <c r="C1038" s="50"/>
      <c r="D1038" s="28"/>
    </row>
    <row r="1039" s="17" customFormat="1" ht="22.15" customHeight="1" spans="1:4">
      <c r="A1039" s="66" t="s">
        <v>46</v>
      </c>
      <c r="B1039" s="50"/>
      <c r="C1039" s="50"/>
      <c r="D1039" s="28"/>
    </row>
    <row r="1040" s="17" customFormat="1" ht="22.15" customHeight="1" spans="1:4">
      <c r="A1040" s="66" t="s">
        <v>819</v>
      </c>
      <c r="B1040" s="50"/>
      <c r="C1040" s="50"/>
      <c r="D1040" s="28"/>
    </row>
    <row r="1041" s="17" customFormat="1" ht="22.15" customHeight="1" spans="1:4">
      <c r="A1041" s="66" t="s">
        <v>820</v>
      </c>
      <c r="B1041" s="50">
        <f>SUM(B1042:B1046)</f>
        <v>0</v>
      </c>
      <c r="C1041" s="50">
        <f>SUM(C1042:C1046)</f>
        <v>0</v>
      </c>
      <c r="D1041" s="50"/>
    </row>
    <row r="1042" s="17" customFormat="1" ht="22.15" customHeight="1" spans="1:4">
      <c r="A1042" s="66" t="s">
        <v>37</v>
      </c>
      <c r="B1042" s="50"/>
      <c r="C1042" s="50"/>
      <c r="D1042" s="28"/>
    </row>
    <row r="1043" s="17" customFormat="1" ht="22.15" customHeight="1" spans="1:4">
      <c r="A1043" s="66" t="s">
        <v>38</v>
      </c>
      <c r="B1043" s="50"/>
      <c r="C1043" s="50"/>
      <c r="D1043" s="51"/>
    </row>
    <row r="1044" s="17" customFormat="1" ht="22.15" customHeight="1" spans="1:4">
      <c r="A1044" s="66" t="s">
        <v>39</v>
      </c>
      <c r="B1044" s="50"/>
      <c r="C1044" s="50"/>
      <c r="D1044" s="28"/>
    </row>
    <row r="1045" s="17" customFormat="1" ht="22.15" customHeight="1" spans="1:4">
      <c r="A1045" s="66" t="s">
        <v>821</v>
      </c>
      <c r="B1045" s="50"/>
      <c r="C1045" s="50"/>
      <c r="D1045" s="28"/>
    </row>
    <row r="1046" s="17" customFormat="1" ht="22.15" customHeight="1" spans="1:4">
      <c r="A1046" s="66" t="s">
        <v>822</v>
      </c>
      <c r="B1046" s="50"/>
      <c r="C1046" s="50"/>
      <c r="D1046" s="28"/>
    </row>
    <row r="1047" s="17" customFormat="1" ht="22.15" customHeight="1" spans="1:4">
      <c r="A1047" s="66" t="s">
        <v>823</v>
      </c>
      <c r="B1047" s="50">
        <f>SUM(B1048:B1049)</f>
        <v>0</v>
      </c>
      <c r="C1047" s="50">
        <f>SUM(C1048:C1049)</f>
        <v>0</v>
      </c>
      <c r="D1047" s="50"/>
    </row>
    <row r="1048" s="17" customFormat="1" ht="22.15" customHeight="1" spans="1:4">
      <c r="A1048" s="66" t="s">
        <v>824</v>
      </c>
      <c r="B1048" s="50"/>
      <c r="C1048" s="50"/>
      <c r="D1048" s="28"/>
    </row>
    <row r="1049" s="17" customFormat="1" ht="22.15" customHeight="1" spans="1:4">
      <c r="A1049" s="66" t="s">
        <v>825</v>
      </c>
      <c r="B1049" s="50"/>
      <c r="C1049" s="50"/>
      <c r="D1049" s="28"/>
    </row>
    <row r="1050" s="17" customFormat="1" ht="22.15" customHeight="1" spans="1:4">
      <c r="A1050" s="66" t="s">
        <v>826</v>
      </c>
      <c r="B1050" s="50">
        <f>SUM(B1051,B1058,B1068,B1074,B1077)</f>
        <v>56</v>
      </c>
      <c r="C1050" s="50">
        <f>SUM(C1051,C1058,C1068,C1074,C1077)</f>
        <v>56</v>
      </c>
      <c r="D1050" s="28"/>
    </row>
    <row r="1051" s="17" customFormat="1" ht="22.15" customHeight="1" spans="1:4">
      <c r="A1051" s="66" t="s">
        <v>827</v>
      </c>
      <c r="B1051" s="50">
        <f>SUM(B1052:B1057)</f>
        <v>56</v>
      </c>
      <c r="C1051" s="50">
        <f>SUM(C1052:C1057)</f>
        <v>56</v>
      </c>
      <c r="D1051" s="50"/>
    </row>
    <row r="1052" s="17" customFormat="1" ht="22.15" customHeight="1" spans="1:4">
      <c r="A1052" s="66" t="s">
        <v>37</v>
      </c>
      <c r="B1052" s="50"/>
      <c r="C1052" s="50"/>
      <c r="D1052" s="28"/>
    </row>
    <row r="1053" s="17" customFormat="1" ht="22.15" customHeight="1" spans="1:4">
      <c r="A1053" s="66" t="s">
        <v>38</v>
      </c>
      <c r="B1053" s="50">
        <v>56</v>
      </c>
      <c r="C1053" s="50">
        <v>56</v>
      </c>
      <c r="D1053" s="28"/>
    </row>
    <row r="1054" s="17" customFormat="1" ht="22.15" customHeight="1" spans="1:4">
      <c r="A1054" s="66" t="s">
        <v>39</v>
      </c>
      <c r="B1054" s="50"/>
      <c r="C1054" s="50"/>
      <c r="D1054" s="28"/>
    </row>
    <row r="1055" s="17" customFormat="1" ht="22.15" customHeight="1" spans="1:4">
      <c r="A1055" s="66" t="s">
        <v>828</v>
      </c>
      <c r="B1055" s="50"/>
      <c r="C1055" s="50"/>
      <c r="D1055" s="28"/>
    </row>
    <row r="1056" s="17" customFormat="1" ht="22.15" customHeight="1" spans="1:4">
      <c r="A1056" s="66" t="s">
        <v>46</v>
      </c>
      <c r="B1056" s="50"/>
      <c r="C1056" s="50"/>
      <c r="D1056" s="56"/>
    </row>
    <row r="1057" s="17" customFormat="1" ht="22.15" customHeight="1" spans="1:4">
      <c r="A1057" s="66" t="s">
        <v>829</v>
      </c>
      <c r="B1057" s="50"/>
      <c r="C1057" s="50"/>
      <c r="D1057" s="28"/>
    </row>
    <row r="1058" s="17" customFormat="1" ht="22.15" customHeight="1" spans="1:4">
      <c r="A1058" s="66" t="s">
        <v>830</v>
      </c>
      <c r="B1058" s="50">
        <f>SUM(B1059:B1067)</f>
        <v>0</v>
      </c>
      <c r="C1058" s="50">
        <f>SUM(C1059:C1067)</f>
        <v>0</v>
      </c>
      <c r="D1058" s="50"/>
    </row>
    <row r="1059" s="17" customFormat="1" ht="22.15" customHeight="1" spans="1:4">
      <c r="A1059" s="66" t="s">
        <v>831</v>
      </c>
      <c r="B1059" s="50"/>
      <c r="C1059" s="50"/>
      <c r="D1059" s="28"/>
    </row>
    <row r="1060" s="17" customFormat="1" ht="22.15" customHeight="1" spans="1:4">
      <c r="A1060" s="66" t="s">
        <v>832</v>
      </c>
      <c r="B1060" s="50"/>
      <c r="C1060" s="50"/>
      <c r="D1060" s="28"/>
    </row>
    <row r="1061" s="17" customFormat="1" ht="22.15" customHeight="1" spans="1:4">
      <c r="A1061" s="66" t="s">
        <v>833</v>
      </c>
      <c r="B1061" s="50"/>
      <c r="C1061" s="50"/>
      <c r="D1061" s="28"/>
    </row>
    <row r="1062" s="17" customFormat="1" ht="22.15" customHeight="1" spans="1:4">
      <c r="A1062" s="66" t="s">
        <v>834</v>
      </c>
      <c r="B1062" s="50"/>
      <c r="C1062" s="50"/>
      <c r="D1062" s="28"/>
    </row>
    <row r="1063" s="17" customFormat="1" ht="22.15" customHeight="1" spans="1:4">
      <c r="A1063" s="66" t="s">
        <v>835</v>
      </c>
      <c r="B1063" s="50"/>
      <c r="C1063" s="50"/>
      <c r="D1063" s="28"/>
    </row>
    <row r="1064" s="17" customFormat="1" ht="22.15" customHeight="1" spans="1:4">
      <c r="A1064" s="66" t="s">
        <v>836</v>
      </c>
      <c r="B1064" s="50"/>
      <c r="C1064" s="50"/>
      <c r="D1064" s="28"/>
    </row>
    <row r="1065" s="17" customFormat="1" ht="22.15" customHeight="1" spans="1:4">
      <c r="A1065" s="66" t="s">
        <v>837</v>
      </c>
      <c r="B1065" s="50"/>
      <c r="C1065" s="50"/>
      <c r="D1065" s="28"/>
    </row>
    <row r="1066" s="17" customFormat="1" ht="22.15" customHeight="1" spans="1:4">
      <c r="A1066" s="66" t="s">
        <v>838</v>
      </c>
      <c r="B1066" s="50"/>
      <c r="C1066" s="50"/>
      <c r="D1066" s="28"/>
    </row>
    <row r="1067" s="17" customFormat="1" ht="22.15" customHeight="1" spans="1:4">
      <c r="A1067" s="66" t="s">
        <v>839</v>
      </c>
      <c r="B1067" s="50"/>
      <c r="C1067" s="50"/>
      <c r="D1067" s="28"/>
    </row>
    <row r="1068" s="17" customFormat="1" ht="22.15" customHeight="1" spans="1:4">
      <c r="A1068" s="66" t="s">
        <v>840</v>
      </c>
      <c r="B1068" s="50">
        <f>SUM(B1069:B1073)</f>
        <v>0</v>
      </c>
      <c r="C1068" s="50">
        <f>SUM(C1069:C1073)</f>
        <v>0</v>
      </c>
      <c r="D1068" s="50"/>
    </row>
    <row r="1069" s="17" customFormat="1" ht="22.15" customHeight="1" spans="1:4">
      <c r="A1069" s="66" t="s">
        <v>841</v>
      </c>
      <c r="B1069" s="50"/>
      <c r="C1069" s="50"/>
      <c r="D1069" s="28"/>
    </row>
    <row r="1070" s="17" customFormat="1" ht="22.15" customHeight="1" spans="1:4">
      <c r="A1070" s="70" t="s">
        <v>842</v>
      </c>
      <c r="B1070" s="50"/>
      <c r="C1070" s="50"/>
      <c r="D1070" s="56"/>
    </row>
    <row r="1071" s="17" customFormat="1" ht="22.15" customHeight="1" spans="1:4">
      <c r="A1071" s="66" t="s">
        <v>843</v>
      </c>
      <c r="B1071" s="50"/>
      <c r="C1071" s="50"/>
      <c r="D1071" s="28"/>
    </row>
    <row r="1072" s="17" customFormat="1" ht="22.15" customHeight="1" spans="1:4">
      <c r="A1072" s="66" t="s">
        <v>844</v>
      </c>
      <c r="B1072" s="50"/>
      <c r="C1072" s="50"/>
      <c r="D1072" s="28"/>
    </row>
    <row r="1073" s="17" customFormat="1" ht="22.15" customHeight="1" spans="1:4">
      <c r="A1073" s="66" t="s">
        <v>845</v>
      </c>
      <c r="B1073" s="50"/>
      <c r="C1073" s="50"/>
      <c r="D1073" s="28"/>
    </row>
    <row r="1074" s="17" customFormat="1" ht="22.15" customHeight="1" spans="1:4">
      <c r="A1074" s="66" t="s">
        <v>846</v>
      </c>
      <c r="B1074" s="50">
        <f>SUM(B1075:B1076)</f>
        <v>0</v>
      </c>
      <c r="C1074" s="50">
        <f>SUM(C1075:C1076)</f>
        <v>0</v>
      </c>
      <c r="D1074" s="50"/>
    </row>
    <row r="1075" s="17" customFormat="1" ht="22.15" customHeight="1" spans="1:4">
      <c r="A1075" s="66" t="s">
        <v>847</v>
      </c>
      <c r="B1075" s="50"/>
      <c r="C1075" s="50"/>
      <c r="D1075" s="28"/>
    </row>
    <row r="1076" s="17" customFormat="1" ht="22.15" customHeight="1" spans="1:4">
      <c r="A1076" s="66" t="s">
        <v>848</v>
      </c>
      <c r="B1076" s="50"/>
      <c r="C1076" s="50"/>
      <c r="D1076" s="28"/>
    </row>
    <row r="1077" s="17" customFormat="1" ht="22.15" customHeight="1" spans="1:4">
      <c r="A1077" s="66" t="s">
        <v>849</v>
      </c>
      <c r="B1077" s="50">
        <f>B1079</f>
        <v>0</v>
      </c>
      <c r="C1077" s="50">
        <f>C1079</f>
        <v>0</v>
      </c>
      <c r="D1077" s="50"/>
    </row>
    <row r="1078" s="17" customFormat="1" ht="22.15" customHeight="1" spans="1:4">
      <c r="A1078" s="66" t="s">
        <v>850</v>
      </c>
      <c r="B1078" s="50"/>
      <c r="C1078" s="50"/>
      <c r="D1078" s="56"/>
    </row>
    <row r="1079" s="17" customFormat="1" ht="22.15" customHeight="1" spans="1:4">
      <c r="A1079" s="66" t="s">
        <v>851</v>
      </c>
      <c r="B1079" s="50"/>
      <c r="C1079" s="50"/>
      <c r="D1079" s="28"/>
    </row>
    <row r="1080" s="17" customFormat="1" ht="22.15" customHeight="1" spans="1:4">
      <c r="A1080" s="66" t="s">
        <v>852</v>
      </c>
      <c r="B1080" s="50">
        <f>SUM(B1081:B1089)</f>
        <v>0</v>
      </c>
      <c r="C1080" s="50">
        <f>SUM(C1081:C1089)</f>
        <v>0</v>
      </c>
      <c r="D1080" s="28"/>
    </row>
    <row r="1081" s="17" customFormat="1" ht="22.15" customHeight="1" spans="1:4">
      <c r="A1081" s="66" t="s">
        <v>853</v>
      </c>
      <c r="B1081" s="50"/>
      <c r="C1081" s="50"/>
      <c r="D1081" s="50"/>
    </row>
    <row r="1082" s="17" customFormat="1" ht="22.15" customHeight="1" spans="1:4">
      <c r="A1082" s="66" t="s">
        <v>854</v>
      </c>
      <c r="B1082" s="50"/>
      <c r="C1082" s="50"/>
      <c r="D1082" s="50"/>
    </row>
    <row r="1083" s="17" customFormat="1" ht="22.15" customHeight="1" spans="1:4">
      <c r="A1083" s="66" t="s">
        <v>855</v>
      </c>
      <c r="B1083" s="50"/>
      <c r="C1083" s="50"/>
      <c r="D1083" s="50"/>
    </row>
    <row r="1084" s="17" customFormat="1" ht="22.15" customHeight="1" spans="1:4">
      <c r="A1084" s="66" t="s">
        <v>856</v>
      </c>
      <c r="B1084" s="50"/>
      <c r="C1084" s="50"/>
      <c r="D1084" s="50"/>
    </row>
    <row r="1085" s="17" customFormat="1" ht="22.15" customHeight="1" spans="1:4">
      <c r="A1085" s="66" t="s">
        <v>857</v>
      </c>
      <c r="B1085" s="50"/>
      <c r="C1085" s="50"/>
      <c r="D1085" s="50"/>
    </row>
    <row r="1086" s="17" customFormat="1" ht="22.15" customHeight="1" spans="1:4">
      <c r="A1086" s="66" t="s">
        <v>858</v>
      </c>
      <c r="B1086" s="50"/>
      <c r="C1086" s="50"/>
      <c r="D1086" s="50"/>
    </row>
    <row r="1087" s="17" customFormat="1" ht="22.15" customHeight="1" spans="1:4">
      <c r="A1087" s="66" t="s">
        <v>859</v>
      </c>
      <c r="B1087" s="50"/>
      <c r="C1087" s="50"/>
      <c r="D1087" s="50"/>
    </row>
    <row r="1088" s="17" customFormat="1" ht="22.15" customHeight="1" spans="1:4">
      <c r="A1088" s="66" t="s">
        <v>860</v>
      </c>
      <c r="B1088" s="50"/>
      <c r="C1088" s="50"/>
      <c r="D1088" s="50"/>
    </row>
    <row r="1089" s="17" customFormat="1" ht="22.15" customHeight="1" spans="1:4">
      <c r="A1089" s="66" t="s">
        <v>861</v>
      </c>
      <c r="B1089" s="50"/>
      <c r="C1089" s="50"/>
      <c r="D1089" s="50"/>
    </row>
    <row r="1090" s="17" customFormat="1" ht="22.15" customHeight="1" spans="1:4">
      <c r="A1090" s="66" t="s">
        <v>862</v>
      </c>
      <c r="B1090" s="50">
        <f>SUM(B1091,B1118,B1133)</f>
        <v>10920</v>
      </c>
      <c r="C1090" s="50">
        <f>SUM(C1091,C1118,C1133)</f>
        <v>1932</v>
      </c>
      <c r="D1090" s="28"/>
    </row>
    <row r="1091" s="17" customFormat="1" ht="22.15" customHeight="1" spans="1:4">
      <c r="A1091" s="66" t="s">
        <v>863</v>
      </c>
      <c r="B1091" s="50">
        <f>SUM(B1092:B1117)</f>
        <v>10867</v>
      </c>
      <c r="C1091" s="50">
        <f>SUM(C1092:C1117)</f>
        <v>1882</v>
      </c>
      <c r="D1091" s="50"/>
    </row>
    <row r="1092" s="17" customFormat="1" ht="22.15" customHeight="1" spans="1:4">
      <c r="A1092" s="66" t="s">
        <v>37</v>
      </c>
      <c r="B1092" s="53">
        <v>921</v>
      </c>
      <c r="C1092" s="53">
        <v>1054</v>
      </c>
      <c r="D1092" s="28"/>
    </row>
    <row r="1093" s="17" customFormat="1" ht="22.15" customHeight="1" spans="1:4">
      <c r="A1093" s="66" t="s">
        <v>38</v>
      </c>
      <c r="B1093" s="50"/>
      <c r="C1093" s="50"/>
      <c r="D1093" s="28"/>
    </row>
    <row r="1094" s="17" customFormat="1" ht="22.15" customHeight="1" spans="1:4">
      <c r="A1094" s="66" t="s">
        <v>39</v>
      </c>
      <c r="B1094" s="50"/>
      <c r="C1094" s="50"/>
      <c r="D1094" s="28"/>
    </row>
    <row r="1095" s="17" customFormat="1" ht="22.15" customHeight="1" spans="1:4">
      <c r="A1095" s="66" t="s">
        <v>864</v>
      </c>
      <c r="B1095" s="50"/>
      <c r="C1095" s="50"/>
      <c r="D1095" s="28"/>
    </row>
    <row r="1096" s="17" customFormat="1" ht="22.15" customHeight="1" spans="1:4">
      <c r="A1096" s="66" t="s">
        <v>865</v>
      </c>
      <c r="B1096" s="57">
        <v>2222</v>
      </c>
      <c r="C1096" s="58"/>
      <c r="D1096" s="28"/>
    </row>
    <row r="1097" s="17" customFormat="1" ht="22.15" customHeight="1" spans="1:4">
      <c r="A1097" s="66" t="s">
        <v>866</v>
      </c>
      <c r="B1097" s="50"/>
      <c r="C1097" s="50"/>
      <c r="D1097" s="28"/>
    </row>
    <row r="1098" s="17" customFormat="1" ht="22.15" customHeight="1" spans="1:4">
      <c r="A1098" s="66" t="s">
        <v>867</v>
      </c>
      <c r="B1098" s="50"/>
      <c r="C1098" s="50"/>
      <c r="D1098" s="56"/>
    </row>
    <row r="1099" s="17" customFormat="1" ht="22.15" customHeight="1" spans="1:4">
      <c r="A1099" s="66" t="s">
        <v>868</v>
      </c>
      <c r="B1099" s="50"/>
      <c r="C1099" s="50"/>
      <c r="D1099" s="56"/>
    </row>
    <row r="1100" s="17" customFormat="1" ht="22.15" customHeight="1" spans="1:4">
      <c r="A1100" s="66" t="s">
        <v>869</v>
      </c>
      <c r="B1100" s="50">
        <v>5356</v>
      </c>
      <c r="C1100" s="50"/>
      <c r="D1100" s="28"/>
    </row>
    <row r="1101" s="17" customFormat="1" ht="22.15" customHeight="1" spans="1:4">
      <c r="A1101" s="66" t="s">
        <v>870</v>
      </c>
      <c r="B1101" s="50"/>
      <c r="C1101" s="50"/>
      <c r="D1101" s="28"/>
    </row>
    <row r="1102" s="17" customFormat="1" ht="22.15" customHeight="1" spans="1:4">
      <c r="A1102" s="66" t="s">
        <v>871</v>
      </c>
      <c r="B1102" s="50"/>
      <c r="C1102" s="50"/>
      <c r="D1102" s="28"/>
    </row>
    <row r="1103" s="17" customFormat="1" ht="22.15" customHeight="1" spans="1:4">
      <c r="A1103" s="66" t="s">
        <v>872</v>
      </c>
      <c r="B1103" s="50"/>
      <c r="C1103" s="50"/>
      <c r="D1103" s="28"/>
    </row>
    <row r="1104" s="17" customFormat="1" ht="22.15" customHeight="1" spans="1:4">
      <c r="A1104" s="66" t="s">
        <v>873</v>
      </c>
      <c r="B1104" s="50"/>
      <c r="C1104" s="50"/>
      <c r="D1104" s="28"/>
    </row>
    <row r="1105" s="17" customFormat="1" ht="22.15" customHeight="1" spans="1:4">
      <c r="A1105" s="66" t="s">
        <v>874</v>
      </c>
      <c r="B1105" s="50"/>
      <c r="C1105" s="50"/>
      <c r="D1105" s="28"/>
    </row>
    <row r="1106" s="17" customFormat="1" ht="22.15" customHeight="1" spans="1:4">
      <c r="A1106" s="66" t="s">
        <v>875</v>
      </c>
      <c r="B1106" s="50"/>
      <c r="C1106" s="50"/>
      <c r="D1106" s="28"/>
    </row>
    <row r="1107" s="17" customFormat="1" ht="22.15" customHeight="1" spans="1:4">
      <c r="A1107" s="66" t="s">
        <v>876</v>
      </c>
      <c r="B1107" s="50"/>
      <c r="C1107" s="50"/>
      <c r="D1107" s="28"/>
    </row>
    <row r="1108" s="17" customFormat="1" ht="22.15" customHeight="1" spans="1:4">
      <c r="A1108" s="66" t="s">
        <v>877</v>
      </c>
      <c r="B1108" s="50"/>
      <c r="C1108" s="50"/>
      <c r="D1108" s="28"/>
    </row>
    <row r="1109" s="17" customFormat="1" ht="22.15" customHeight="1" spans="1:4">
      <c r="A1109" s="66" t="s">
        <v>878</v>
      </c>
      <c r="B1109" s="50"/>
      <c r="C1109" s="50"/>
      <c r="D1109" s="51"/>
    </row>
    <row r="1110" s="17" customFormat="1" ht="22.15" customHeight="1" spans="1:4">
      <c r="A1110" s="66" t="s">
        <v>879</v>
      </c>
      <c r="B1110" s="50"/>
      <c r="C1110" s="50"/>
      <c r="D1110" s="28"/>
    </row>
    <row r="1111" s="17" customFormat="1" ht="22.15" customHeight="1" spans="1:4">
      <c r="A1111" s="66" t="s">
        <v>880</v>
      </c>
      <c r="B1111" s="50"/>
      <c r="C1111" s="50"/>
      <c r="D1111" s="28"/>
    </row>
    <row r="1112" s="17" customFormat="1" ht="22.15" customHeight="1" spans="1:4">
      <c r="A1112" s="66" t="s">
        <v>881</v>
      </c>
      <c r="B1112" s="50"/>
      <c r="C1112" s="50"/>
      <c r="D1112" s="28"/>
    </row>
    <row r="1113" s="17" customFormat="1" ht="22.15" customHeight="1" spans="1:4">
      <c r="A1113" s="66" t="s">
        <v>882</v>
      </c>
      <c r="B1113" s="50"/>
      <c r="C1113" s="50"/>
      <c r="D1113" s="28"/>
    </row>
    <row r="1114" s="17" customFormat="1" ht="22.15" customHeight="1" spans="1:4">
      <c r="A1114" s="66" t="s">
        <v>883</v>
      </c>
      <c r="B1114" s="50"/>
      <c r="C1114" s="50"/>
      <c r="D1114" s="28"/>
    </row>
    <row r="1115" s="17" customFormat="1" ht="22.15" customHeight="1" spans="1:4">
      <c r="A1115" s="66" t="s">
        <v>884</v>
      </c>
      <c r="B1115" s="50"/>
      <c r="C1115" s="50"/>
      <c r="D1115" s="28"/>
    </row>
    <row r="1116" s="17" customFormat="1" ht="22.15" customHeight="1" spans="1:4">
      <c r="A1116" s="66" t="s">
        <v>46</v>
      </c>
      <c r="B1116" s="50">
        <v>1628</v>
      </c>
      <c r="C1116" s="50">
        <v>828</v>
      </c>
      <c r="D1116" s="56"/>
    </row>
    <row r="1117" s="17" customFormat="1" ht="22.15" customHeight="1" spans="1:4">
      <c r="A1117" s="66" t="s">
        <v>885</v>
      </c>
      <c r="B1117" s="53">
        <v>740</v>
      </c>
      <c r="C1117" s="53"/>
      <c r="D1117" s="28"/>
    </row>
    <row r="1118" s="17" customFormat="1" ht="22.15" customHeight="1" spans="1:4">
      <c r="A1118" s="66" t="s">
        <v>886</v>
      </c>
      <c r="B1118" s="50">
        <f>SUM(B1119:B1132)</f>
        <v>53</v>
      </c>
      <c r="C1118" s="50">
        <f>SUM(C1119:C1132)</f>
        <v>50</v>
      </c>
      <c r="D1118" s="50"/>
    </row>
    <row r="1119" s="17" customFormat="1" ht="22.15" customHeight="1" spans="1:4">
      <c r="A1119" s="66" t="s">
        <v>37</v>
      </c>
      <c r="B1119" s="53">
        <v>23</v>
      </c>
      <c r="C1119" s="53">
        <v>20</v>
      </c>
      <c r="D1119" s="28"/>
    </row>
    <row r="1120" s="17" customFormat="1" ht="22.15" customHeight="1" spans="1:4">
      <c r="A1120" s="66" t="s">
        <v>38</v>
      </c>
      <c r="B1120" s="50">
        <v>30</v>
      </c>
      <c r="C1120" s="50">
        <v>30</v>
      </c>
      <c r="D1120" s="28"/>
    </row>
    <row r="1121" s="17" customFormat="1" ht="22.15" customHeight="1" spans="1:4">
      <c r="A1121" s="66" t="s">
        <v>39</v>
      </c>
      <c r="B1121" s="50"/>
      <c r="C1121" s="50"/>
      <c r="D1121" s="28"/>
    </row>
    <row r="1122" s="17" customFormat="1" ht="22.15" customHeight="1" spans="1:4">
      <c r="A1122" s="66" t="s">
        <v>887</v>
      </c>
      <c r="B1122" s="50"/>
      <c r="C1122" s="50"/>
      <c r="D1122" s="56"/>
    </row>
    <row r="1123" s="17" customFormat="1" ht="22.15" customHeight="1" spans="1:4">
      <c r="A1123" s="66" t="s">
        <v>888</v>
      </c>
      <c r="B1123" s="50"/>
      <c r="C1123" s="50"/>
      <c r="D1123" s="28"/>
    </row>
    <row r="1124" s="17" customFormat="1" ht="22.15" customHeight="1" spans="1:4">
      <c r="A1124" s="66" t="s">
        <v>889</v>
      </c>
      <c r="B1124" s="50"/>
      <c r="C1124" s="50"/>
      <c r="D1124" s="28"/>
    </row>
    <row r="1125" s="17" customFormat="1" ht="22.15" customHeight="1" spans="1:4">
      <c r="A1125" s="66" t="s">
        <v>890</v>
      </c>
      <c r="B1125" s="50"/>
      <c r="C1125" s="50"/>
      <c r="D1125" s="56"/>
    </row>
    <row r="1126" s="17" customFormat="1" ht="22.15" customHeight="1" spans="1:4">
      <c r="A1126" s="66" t="s">
        <v>891</v>
      </c>
      <c r="B1126" s="50"/>
      <c r="C1126" s="50"/>
      <c r="D1126" s="56"/>
    </row>
    <row r="1127" s="17" customFormat="1" ht="22.15" customHeight="1" spans="1:4">
      <c r="A1127" s="66" t="s">
        <v>892</v>
      </c>
      <c r="B1127" s="50"/>
      <c r="C1127" s="50"/>
      <c r="D1127" s="28"/>
    </row>
    <row r="1128" s="17" customFormat="1" ht="22.15" customHeight="1" spans="1:4">
      <c r="A1128" s="66" t="s">
        <v>893</v>
      </c>
      <c r="B1128" s="50"/>
      <c r="C1128" s="50"/>
      <c r="D1128" s="28"/>
    </row>
    <row r="1129" s="17" customFormat="1" ht="22.15" customHeight="1" spans="1:4">
      <c r="A1129" s="66" t="s">
        <v>894</v>
      </c>
      <c r="B1129" s="50"/>
      <c r="C1129" s="50"/>
      <c r="D1129" s="51"/>
    </row>
    <row r="1130" s="17" customFormat="1" ht="22.15" customHeight="1" spans="1:4">
      <c r="A1130" s="66" t="s">
        <v>895</v>
      </c>
      <c r="B1130" s="50"/>
      <c r="C1130" s="50"/>
      <c r="D1130" s="28"/>
    </row>
    <row r="1131" s="17" customFormat="1" ht="22.15" customHeight="1" spans="1:4">
      <c r="A1131" s="66" t="s">
        <v>896</v>
      </c>
      <c r="B1131" s="50"/>
      <c r="C1131" s="50"/>
      <c r="D1131" s="28"/>
    </row>
    <row r="1132" s="17" customFormat="1" ht="22.15" customHeight="1" spans="1:4">
      <c r="A1132" s="66" t="s">
        <v>897</v>
      </c>
      <c r="B1132" s="50"/>
      <c r="C1132" s="50"/>
      <c r="D1132" s="28"/>
    </row>
    <row r="1133" s="17" customFormat="1" ht="22.15" customHeight="1" spans="1:4">
      <c r="A1133" s="66" t="s">
        <v>898</v>
      </c>
      <c r="B1133" s="50">
        <v>0</v>
      </c>
      <c r="C1133" s="50">
        <v>0</v>
      </c>
      <c r="D1133" s="50"/>
    </row>
    <row r="1134" s="17" customFormat="1" ht="22.15" customHeight="1" spans="1:4">
      <c r="A1134" s="66" t="s">
        <v>899</v>
      </c>
      <c r="B1134" s="50">
        <f>SUM(B1135,B1146,B1150)</f>
        <v>8293</v>
      </c>
      <c r="C1134" s="50">
        <f>SUM(C1135,C1146,C1150)</f>
        <v>8103</v>
      </c>
      <c r="D1134" s="28"/>
    </row>
    <row r="1135" s="17" customFormat="1" ht="22.15" customHeight="1" spans="1:4">
      <c r="A1135" s="66" t="s">
        <v>900</v>
      </c>
      <c r="B1135" s="50">
        <f>SUM(B1136:B1145)</f>
        <v>0</v>
      </c>
      <c r="C1135" s="50">
        <f>SUM(C1136:C1145)</f>
        <v>0</v>
      </c>
      <c r="D1135" s="50"/>
    </row>
    <row r="1136" s="17" customFormat="1" ht="22.15" customHeight="1" spans="1:4">
      <c r="A1136" s="66" t="s">
        <v>901</v>
      </c>
      <c r="B1136" s="50"/>
      <c r="C1136" s="50"/>
      <c r="D1136" s="28"/>
    </row>
    <row r="1137" s="17" customFormat="1" ht="22.15" customHeight="1" spans="1:4">
      <c r="A1137" s="66" t="s">
        <v>902</v>
      </c>
      <c r="B1137" s="50"/>
      <c r="C1137" s="50"/>
      <c r="D1137" s="28"/>
    </row>
    <row r="1138" s="17" customFormat="1" ht="22.15" customHeight="1" spans="1:4">
      <c r="A1138" s="66" t="s">
        <v>903</v>
      </c>
      <c r="B1138" s="50"/>
      <c r="C1138" s="50"/>
      <c r="D1138" s="28"/>
    </row>
    <row r="1139" s="17" customFormat="1" ht="22.15" customHeight="1" spans="1:4">
      <c r="A1139" s="66" t="s">
        <v>904</v>
      </c>
      <c r="B1139" s="50"/>
      <c r="C1139" s="50"/>
      <c r="D1139" s="56"/>
    </row>
    <row r="1140" s="17" customFormat="1" ht="22.15" customHeight="1" spans="1:4">
      <c r="A1140" s="66" t="s">
        <v>905</v>
      </c>
      <c r="B1140" s="50"/>
      <c r="C1140" s="50"/>
      <c r="D1140" s="28"/>
    </row>
    <row r="1141" s="17" customFormat="1" ht="22.15" customHeight="1" spans="1:4">
      <c r="A1141" s="66" t="s">
        <v>906</v>
      </c>
      <c r="B1141" s="50"/>
      <c r="C1141" s="50"/>
      <c r="D1141" s="28"/>
    </row>
    <row r="1142" s="17" customFormat="1" ht="22.15" customHeight="1" spans="1:4">
      <c r="A1142" s="66" t="s">
        <v>907</v>
      </c>
      <c r="B1142" s="50"/>
      <c r="C1142" s="50"/>
      <c r="D1142" s="28"/>
    </row>
    <row r="1143" s="17" customFormat="1" ht="22.15" customHeight="1" spans="1:4">
      <c r="A1143" s="66" t="s">
        <v>908</v>
      </c>
      <c r="B1143" s="50"/>
      <c r="C1143" s="50"/>
      <c r="D1143" s="28"/>
    </row>
    <row r="1144" s="17" customFormat="1" ht="22.15" customHeight="1" spans="1:4">
      <c r="A1144" s="66" t="s">
        <v>909</v>
      </c>
      <c r="B1144" s="50"/>
      <c r="C1144" s="50"/>
      <c r="D1144" s="28"/>
    </row>
    <row r="1145" s="17" customFormat="1" ht="22.15" customHeight="1" spans="1:4">
      <c r="A1145" s="66" t="s">
        <v>910</v>
      </c>
      <c r="B1145" s="50"/>
      <c r="C1145" s="50"/>
      <c r="D1145" s="28"/>
    </row>
    <row r="1146" s="17" customFormat="1" ht="22.15" customHeight="1" spans="1:4">
      <c r="A1146" s="66" t="s">
        <v>911</v>
      </c>
      <c r="B1146" s="50">
        <f>SUM(B1147:B1149)</f>
        <v>8103</v>
      </c>
      <c r="C1146" s="50">
        <f>SUM(C1147:C1149)</f>
        <v>8103</v>
      </c>
      <c r="D1146" s="50"/>
    </row>
    <row r="1147" s="17" customFormat="1" ht="22.15" customHeight="1" spans="1:4">
      <c r="A1147" s="66" t="s">
        <v>912</v>
      </c>
      <c r="B1147" s="53">
        <v>7024</v>
      </c>
      <c r="C1147" s="53">
        <v>7024</v>
      </c>
      <c r="D1147" s="28"/>
    </row>
    <row r="1148" s="17" customFormat="1" ht="22.15" customHeight="1" spans="1:4">
      <c r="A1148" s="66" t="s">
        <v>913</v>
      </c>
      <c r="B1148" s="53">
        <v>1079</v>
      </c>
      <c r="C1148" s="53">
        <v>1079</v>
      </c>
      <c r="D1148" s="28"/>
    </row>
    <row r="1149" s="17" customFormat="1" ht="22.15" customHeight="1" spans="1:4">
      <c r="A1149" s="66" t="s">
        <v>914</v>
      </c>
      <c r="B1149" s="50"/>
      <c r="C1149" s="50"/>
      <c r="D1149" s="28"/>
    </row>
    <row r="1150" s="17" customFormat="1" ht="22.15" customHeight="1" spans="1:4">
      <c r="A1150" s="66" t="s">
        <v>915</v>
      </c>
      <c r="B1150" s="50">
        <f>SUM(B1151:B1153)</f>
        <v>190</v>
      </c>
      <c r="C1150" s="50">
        <f>SUM(C1151:C1153)</f>
        <v>0</v>
      </c>
      <c r="D1150" s="50"/>
    </row>
    <row r="1151" s="17" customFormat="1" ht="22.15" customHeight="1" spans="1:4">
      <c r="A1151" s="66" t="s">
        <v>916</v>
      </c>
      <c r="B1151" s="50"/>
      <c r="C1151" s="50"/>
      <c r="D1151" s="56"/>
    </row>
    <row r="1152" s="17" customFormat="1" ht="22.15" customHeight="1" spans="1:4">
      <c r="A1152" s="66" t="s">
        <v>917</v>
      </c>
      <c r="B1152" s="50">
        <v>190</v>
      </c>
      <c r="C1152" s="50"/>
      <c r="D1152" s="28"/>
    </row>
    <row r="1153" s="17" customFormat="1" ht="22.15" customHeight="1" spans="1:4">
      <c r="A1153" s="66" t="s">
        <v>918</v>
      </c>
      <c r="B1153" s="50"/>
      <c r="C1153" s="50"/>
      <c r="D1153" s="28"/>
    </row>
    <row r="1154" s="17" customFormat="1" ht="22.15" customHeight="1" spans="1:4">
      <c r="A1154" s="68" t="s">
        <v>919</v>
      </c>
      <c r="B1154" s="50">
        <f>SUM(B1155,B1173,B1179,B1185)</f>
        <v>296</v>
      </c>
      <c r="C1154" s="50">
        <f>SUM(C1155,C1173,C1179,C1185)</f>
        <v>146</v>
      </c>
      <c r="D1154" s="28"/>
    </row>
    <row r="1155" s="17" customFormat="1" ht="22.15" customHeight="1" spans="1:4">
      <c r="A1155" s="66" t="s">
        <v>920</v>
      </c>
      <c r="B1155" s="50">
        <f>SUM(B1156:B1172)</f>
        <v>296</v>
      </c>
      <c r="C1155" s="50">
        <f>SUM(C1156:C1172)</f>
        <v>146</v>
      </c>
      <c r="D1155" s="50"/>
    </row>
    <row r="1156" s="17" customFormat="1" ht="22.15" customHeight="1" spans="1:4">
      <c r="A1156" s="66" t="s">
        <v>37</v>
      </c>
      <c r="B1156" s="50"/>
      <c r="C1156" s="50"/>
      <c r="D1156" s="28"/>
    </row>
    <row r="1157" s="17" customFormat="1" ht="22.15" customHeight="1" spans="1:4">
      <c r="A1157" s="66" t="s">
        <v>38</v>
      </c>
      <c r="B1157" s="50"/>
      <c r="C1157" s="50"/>
      <c r="D1157" s="28"/>
    </row>
    <row r="1158" s="17" customFormat="1" ht="22.15" customHeight="1" spans="1:4">
      <c r="A1158" s="66" t="s">
        <v>39</v>
      </c>
      <c r="B1158" s="50"/>
      <c r="C1158" s="50"/>
      <c r="D1158" s="51"/>
    </row>
    <row r="1159" s="17" customFormat="1" ht="22.15" customHeight="1" spans="1:4">
      <c r="A1159" s="66" t="s">
        <v>921</v>
      </c>
      <c r="B1159" s="50"/>
      <c r="C1159" s="50"/>
      <c r="D1159" s="28"/>
    </row>
    <row r="1160" s="17" customFormat="1" ht="22.15" customHeight="1" spans="1:4">
      <c r="A1160" s="66" t="s">
        <v>922</v>
      </c>
      <c r="B1160" s="50"/>
      <c r="C1160" s="50"/>
      <c r="D1160" s="28"/>
    </row>
    <row r="1161" s="17" customFormat="1" ht="22.15" customHeight="1" spans="1:4">
      <c r="A1161" s="66" t="s">
        <v>923</v>
      </c>
      <c r="B1161" s="50"/>
      <c r="C1161" s="50"/>
      <c r="D1161" s="28"/>
    </row>
    <row r="1162" s="17" customFormat="1" ht="22.15" customHeight="1" spans="1:4">
      <c r="A1162" s="66" t="s">
        <v>924</v>
      </c>
      <c r="B1162" s="50"/>
      <c r="C1162" s="50"/>
      <c r="D1162" s="28"/>
    </row>
    <row r="1163" s="17" customFormat="1" ht="22.15" customHeight="1" spans="1:4">
      <c r="A1163" s="66" t="s">
        <v>925</v>
      </c>
      <c r="B1163" s="50">
        <v>296</v>
      </c>
      <c r="C1163" s="50">
        <v>146</v>
      </c>
      <c r="D1163" s="28"/>
    </row>
    <row r="1164" s="17" customFormat="1" ht="22.15" customHeight="1" spans="1:4">
      <c r="A1164" s="66" t="s">
        <v>926</v>
      </c>
      <c r="B1164" s="50"/>
      <c r="C1164" s="50"/>
      <c r="D1164" s="28"/>
    </row>
    <row r="1165" s="17" customFormat="1" ht="22.15" customHeight="1" spans="1:4">
      <c r="A1165" s="66" t="s">
        <v>927</v>
      </c>
      <c r="B1165" s="50"/>
      <c r="C1165" s="50"/>
      <c r="D1165" s="28"/>
    </row>
    <row r="1166" s="17" customFormat="1" ht="22.15" customHeight="1" spans="1:4">
      <c r="A1166" s="66" t="s">
        <v>928</v>
      </c>
      <c r="B1166" s="50"/>
      <c r="C1166" s="50"/>
      <c r="D1166" s="28"/>
    </row>
    <row r="1167" s="17" customFormat="1" ht="22.15" customHeight="1" spans="1:4">
      <c r="A1167" s="66" t="s">
        <v>929</v>
      </c>
      <c r="B1167" s="50"/>
      <c r="C1167" s="50"/>
      <c r="D1167" s="28"/>
    </row>
    <row r="1168" s="17" customFormat="1" ht="22.15" customHeight="1" spans="1:4">
      <c r="A1168" s="66" t="s">
        <v>930</v>
      </c>
      <c r="B1168" s="50"/>
      <c r="C1168" s="50"/>
      <c r="D1168" s="51"/>
    </row>
    <row r="1169" s="17" customFormat="1" ht="22.15" customHeight="1" spans="1:4">
      <c r="A1169" s="66" t="s">
        <v>931</v>
      </c>
      <c r="B1169" s="50"/>
      <c r="C1169" s="50"/>
      <c r="D1169" s="28"/>
    </row>
    <row r="1170" s="17" customFormat="1" ht="22.15" customHeight="1" spans="1:4">
      <c r="A1170" s="66" t="s">
        <v>932</v>
      </c>
      <c r="B1170" s="50"/>
      <c r="C1170" s="50"/>
      <c r="D1170" s="28"/>
    </row>
    <row r="1171" s="17" customFormat="1" ht="22.15" customHeight="1" spans="1:4">
      <c r="A1171" s="66" t="s">
        <v>46</v>
      </c>
      <c r="B1171" s="50"/>
      <c r="C1171" s="50"/>
      <c r="D1171" s="56"/>
    </row>
    <row r="1172" s="17" customFormat="1" ht="22.15" customHeight="1" spans="1:4">
      <c r="A1172" s="66" t="s">
        <v>933</v>
      </c>
      <c r="B1172" s="50"/>
      <c r="C1172" s="50"/>
      <c r="D1172" s="28"/>
    </row>
    <row r="1173" s="17" customFormat="1" ht="22.15" customHeight="1" spans="1:4">
      <c r="A1173" s="66" t="s">
        <v>934</v>
      </c>
      <c r="B1173" s="50">
        <f>SUM(B1174:B1178)</f>
        <v>0</v>
      </c>
      <c r="C1173" s="50">
        <f>SUM(C1174:C1178)</f>
        <v>0</v>
      </c>
      <c r="D1173" s="50"/>
    </row>
    <row r="1174" s="17" customFormat="1" ht="22.15" customHeight="1" spans="1:4">
      <c r="A1174" s="66" t="s">
        <v>935</v>
      </c>
      <c r="B1174" s="50"/>
      <c r="C1174" s="50"/>
      <c r="D1174" s="28"/>
    </row>
    <row r="1175" s="17" customFormat="1" ht="22.15" customHeight="1" spans="1:4">
      <c r="A1175" s="66" t="s">
        <v>936</v>
      </c>
      <c r="B1175" s="50"/>
      <c r="C1175" s="50"/>
      <c r="D1175" s="28"/>
    </row>
    <row r="1176" s="17" customFormat="1" ht="22.15" customHeight="1" spans="1:4">
      <c r="A1176" s="66" t="s">
        <v>937</v>
      </c>
      <c r="B1176" s="50"/>
      <c r="C1176" s="50"/>
      <c r="D1176" s="28"/>
    </row>
    <row r="1177" s="17" customFormat="1" ht="22.15" customHeight="1" spans="1:4">
      <c r="A1177" s="68" t="s">
        <v>938</v>
      </c>
      <c r="B1177" s="50"/>
      <c r="C1177" s="50"/>
      <c r="D1177" s="28"/>
    </row>
    <row r="1178" s="17" customFormat="1" ht="22.15" customHeight="1" spans="1:4">
      <c r="A1178" s="66" t="s">
        <v>939</v>
      </c>
      <c r="B1178" s="50"/>
      <c r="C1178" s="50"/>
      <c r="D1178" s="28"/>
    </row>
    <row r="1179" s="17" customFormat="1" ht="22.15" customHeight="1" spans="1:4">
      <c r="A1179" s="66" t="s">
        <v>940</v>
      </c>
      <c r="B1179" s="50">
        <f>SUM(B1180:B1184)</f>
        <v>0</v>
      </c>
      <c r="C1179" s="50">
        <f>SUM(C1180:C1184)</f>
        <v>0</v>
      </c>
      <c r="D1179" s="50"/>
    </row>
    <row r="1180" s="17" customFormat="1" ht="22.15" customHeight="1" spans="1:4">
      <c r="A1180" s="66" t="s">
        <v>941</v>
      </c>
      <c r="B1180" s="50"/>
      <c r="C1180" s="50"/>
      <c r="D1180" s="28"/>
    </row>
    <row r="1181" s="17" customFormat="1" ht="22.15" customHeight="1" spans="1:4">
      <c r="A1181" s="66" t="s">
        <v>942</v>
      </c>
      <c r="B1181" s="50"/>
      <c r="C1181" s="50"/>
      <c r="D1181" s="28"/>
    </row>
    <row r="1182" s="17" customFormat="1" ht="22.15" customHeight="1" spans="1:4">
      <c r="A1182" s="66" t="s">
        <v>943</v>
      </c>
      <c r="B1182" s="50"/>
      <c r="C1182" s="50"/>
      <c r="D1182" s="28"/>
    </row>
    <row r="1183" s="17" customFormat="1" ht="22.15" customHeight="1" spans="1:4">
      <c r="A1183" s="66" t="s">
        <v>944</v>
      </c>
      <c r="B1183" s="50"/>
      <c r="C1183" s="50"/>
      <c r="D1183" s="28"/>
    </row>
    <row r="1184" s="17" customFormat="1" ht="22.15" customHeight="1" spans="1:4">
      <c r="A1184" s="66" t="s">
        <v>945</v>
      </c>
      <c r="B1184" s="50"/>
      <c r="C1184" s="50"/>
      <c r="D1184" s="28"/>
    </row>
    <row r="1185" s="17" customFormat="1" ht="22.15" customHeight="1" spans="1:4">
      <c r="A1185" s="66" t="s">
        <v>946</v>
      </c>
      <c r="B1185" s="50">
        <f>SUM(B1186:B1197)</f>
        <v>0</v>
      </c>
      <c r="C1185" s="50">
        <f>SUM(C1186:C1197)</f>
        <v>0</v>
      </c>
      <c r="D1185" s="50"/>
    </row>
    <row r="1186" s="17" customFormat="1" ht="22.15" customHeight="1" spans="1:4">
      <c r="A1186" s="66" t="s">
        <v>947</v>
      </c>
      <c r="B1186" s="50"/>
      <c r="C1186" s="50"/>
      <c r="D1186" s="28"/>
    </row>
    <row r="1187" s="17" customFormat="1" ht="22.15" customHeight="1" spans="1:4">
      <c r="A1187" s="66" t="s">
        <v>948</v>
      </c>
      <c r="B1187" s="50"/>
      <c r="C1187" s="50"/>
      <c r="D1187" s="28"/>
    </row>
    <row r="1188" s="17" customFormat="1" ht="22.15" customHeight="1" spans="1:4">
      <c r="A1188" s="66" t="s">
        <v>949</v>
      </c>
      <c r="B1188" s="50"/>
      <c r="C1188" s="50"/>
      <c r="D1188" s="28"/>
    </row>
    <row r="1189" s="17" customFormat="1" ht="22.15" customHeight="1" spans="1:4">
      <c r="A1189" s="66" t="s">
        <v>950</v>
      </c>
      <c r="B1189" s="50"/>
      <c r="C1189" s="50"/>
      <c r="D1189" s="28"/>
    </row>
    <row r="1190" s="17" customFormat="1" ht="22.15" customHeight="1" spans="1:4">
      <c r="A1190" s="66" t="s">
        <v>951</v>
      </c>
      <c r="B1190" s="50"/>
      <c r="C1190" s="50"/>
      <c r="D1190" s="56"/>
    </row>
    <row r="1191" s="17" customFormat="1" ht="22.15" customHeight="1" spans="1:4">
      <c r="A1191" s="66" t="s">
        <v>952</v>
      </c>
      <c r="B1191" s="50"/>
      <c r="C1191" s="50"/>
      <c r="D1191" s="28"/>
    </row>
    <row r="1192" s="17" customFormat="1" ht="22.15" customHeight="1" spans="1:4">
      <c r="A1192" s="66" t="s">
        <v>953</v>
      </c>
      <c r="B1192" s="50"/>
      <c r="C1192" s="50"/>
      <c r="D1192" s="28"/>
    </row>
    <row r="1193" s="17" customFormat="1" ht="22.15" customHeight="1" spans="1:4">
      <c r="A1193" s="66" t="s">
        <v>954</v>
      </c>
      <c r="B1193" s="50"/>
      <c r="C1193" s="50"/>
      <c r="D1193" s="28"/>
    </row>
    <row r="1194" s="17" customFormat="1" ht="22.15" customHeight="1" spans="1:4">
      <c r="A1194" s="66" t="s">
        <v>955</v>
      </c>
      <c r="B1194" s="50"/>
      <c r="C1194" s="50"/>
      <c r="D1194" s="28"/>
    </row>
    <row r="1195" s="17" customFormat="1" ht="22.15" customHeight="1" spans="1:4">
      <c r="A1195" s="66" t="s">
        <v>956</v>
      </c>
      <c r="B1195" s="50"/>
      <c r="C1195" s="50"/>
      <c r="D1195" s="28"/>
    </row>
    <row r="1196" s="17" customFormat="1" ht="22.15" customHeight="1" spans="1:4">
      <c r="A1196" s="66" t="s">
        <v>957</v>
      </c>
      <c r="B1196" s="50"/>
      <c r="C1196" s="50"/>
      <c r="D1196" s="28"/>
    </row>
    <row r="1197" s="17" customFormat="1" ht="22.15" customHeight="1" spans="1:4">
      <c r="A1197" s="66" t="s">
        <v>958</v>
      </c>
      <c r="B1197" s="50"/>
      <c r="C1197" s="50"/>
      <c r="D1197" s="28"/>
    </row>
    <row r="1198" s="17" customFormat="1" ht="22.15" customHeight="1" spans="1:4">
      <c r="A1198" s="66" t="s">
        <v>959</v>
      </c>
      <c r="B1198" s="50">
        <f>SUM(B1199,B1211,B1217,B1223,B1231,B1244,B1248,B1252)</f>
        <v>1200</v>
      </c>
      <c r="C1198" s="50">
        <f>SUM(C1199,C1211,C1217,C1223,C1231,C1244,C1248,C1252)</f>
        <v>1273</v>
      </c>
      <c r="D1198" s="28"/>
    </row>
    <row r="1199" s="17" customFormat="1" ht="22.15" customHeight="1" spans="1:4">
      <c r="A1199" s="66" t="s">
        <v>960</v>
      </c>
      <c r="B1199" s="50">
        <f>SUM(B1200:B1210)</f>
        <v>515</v>
      </c>
      <c r="C1199" s="50">
        <f>SUM(C1200:C1210)</f>
        <v>518</v>
      </c>
      <c r="D1199" s="50"/>
    </row>
    <row r="1200" s="17" customFormat="1" ht="22.15" customHeight="1" spans="1:4">
      <c r="A1200" s="66" t="s">
        <v>37</v>
      </c>
      <c r="B1200" s="53">
        <v>515</v>
      </c>
      <c r="C1200" s="53">
        <v>518</v>
      </c>
      <c r="D1200" s="28"/>
    </row>
    <row r="1201" s="17" customFormat="1" ht="22.15" customHeight="1" spans="1:4">
      <c r="A1201" s="66" t="s">
        <v>38</v>
      </c>
      <c r="B1201" s="50"/>
      <c r="C1201" s="50"/>
      <c r="D1201" s="28"/>
    </row>
    <row r="1202" s="17" customFormat="1" ht="22.15" customHeight="1" spans="1:4">
      <c r="A1202" s="66" t="s">
        <v>39</v>
      </c>
      <c r="B1202" s="50"/>
      <c r="C1202" s="50"/>
      <c r="D1202" s="28"/>
    </row>
    <row r="1203" s="17" customFormat="1" ht="22.15" customHeight="1" spans="1:4">
      <c r="A1203" s="66" t="s">
        <v>961</v>
      </c>
      <c r="B1203" s="50"/>
      <c r="C1203" s="50"/>
      <c r="D1203" s="28"/>
    </row>
    <row r="1204" s="17" customFormat="1" ht="22.15" customHeight="1" spans="1:4">
      <c r="A1204" s="66" t="s">
        <v>962</v>
      </c>
      <c r="B1204" s="50"/>
      <c r="C1204" s="50"/>
      <c r="D1204" s="28"/>
    </row>
    <row r="1205" s="17" customFormat="1" ht="22.15" customHeight="1" spans="1:4">
      <c r="A1205" s="66" t="s">
        <v>963</v>
      </c>
      <c r="B1205" s="50"/>
      <c r="C1205" s="50"/>
      <c r="D1205" s="28"/>
    </row>
    <row r="1206" s="17" customFormat="1" ht="22.15" customHeight="1" spans="1:4">
      <c r="A1206" s="66" t="s">
        <v>964</v>
      </c>
      <c r="B1206" s="50"/>
      <c r="C1206" s="50"/>
      <c r="D1206" s="28"/>
    </row>
    <row r="1207" s="17" customFormat="1" ht="22.15" customHeight="1" spans="1:4">
      <c r="A1207" s="66" t="s">
        <v>965</v>
      </c>
      <c r="B1207" s="50"/>
      <c r="C1207" s="50"/>
      <c r="D1207" s="28"/>
    </row>
    <row r="1208" s="17" customFormat="1" ht="22.15" customHeight="1" spans="1:4">
      <c r="A1208" s="66" t="s">
        <v>966</v>
      </c>
      <c r="B1208" s="50"/>
      <c r="C1208" s="50"/>
      <c r="D1208" s="28"/>
    </row>
    <row r="1209" s="17" customFormat="1" ht="22.15" customHeight="1" spans="1:4">
      <c r="A1209" s="66" t="s">
        <v>46</v>
      </c>
      <c r="B1209" s="50"/>
      <c r="C1209" s="50"/>
      <c r="D1209" s="28"/>
    </row>
    <row r="1210" s="17" customFormat="1" ht="22.15" customHeight="1" spans="1:4">
      <c r="A1210" s="66" t="s">
        <v>967</v>
      </c>
      <c r="B1210" s="50"/>
      <c r="C1210" s="50"/>
      <c r="D1210" s="28"/>
    </row>
    <row r="1211" s="17" customFormat="1" ht="22.15" customHeight="1" spans="1:4">
      <c r="A1211" s="66" t="s">
        <v>968</v>
      </c>
      <c r="B1211" s="50">
        <f>SUM(B1212:B1216)</f>
        <v>415</v>
      </c>
      <c r="C1211" s="50">
        <f>SUM(C1212:C1216)</f>
        <v>415</v>
      </c>
      <c r="D1211" s="50"/>
    </row>
    <row r="1212" s="17" customFormat="1" ht="22.15" customHeight="1" spans="1:4">
      <c r="A1212" s="66" t="s">
        <v>37</v>
      </c>
      <c r="B1212" s="50">
        <v>415</v>
      </c>
      <c r="C1212" s="50">
        <v>415</v>
      </c>
      <c r="D1212" s="56"/>
    </row>
    <row r="1213" s="17" customFormat="1" ht="22.15" customHeight="1" spans="1:4">
      <c r="A1213" s="66" t="s">
        <v>38</v>
      </c>
      <c r="B1213" s="50"/>
      <c r="C1213" s="50"/>
      <c r="D1213" s="28"/>
    </row>
    <row r="1214" s="17" customFormat="1" ht="22.15" customHeight="1" spans="1:4">
      <c r="A1214" s="66" t="s">
        <v>39</v>
      </c>
      <c r="B1214" s="50"/>
      <c r="C1214" s="50"/>
      <c r="D1214" s="28"/>
    </row>
    <row r="1215" s="17" customFormat="1" ht="22.15" customHeight="1" spans="1:4">
      <c r="A1215" s="66" t="s">
        <v>969</v>
      </c>
      <c r="B1215" s="50"/>
      <c r="C1215" s="50"/>
      <c r="D1215" s="28"/>
    </row>
    <row r="1216" s="17" customFormat="1" ht="22.15" customHeight="1" spans="1:4">
      <c r="A1216" s="66" t="s">
        <v>970</v>
      </c>
      <c r="B1216" s="50"/>
      <c r="C1216" s="50"/>
      <c r="D1216" s="28"/>
    </row>
    <row r="1217" s="17" customFormat="1" ht="22.15" customHeight="1" spans="1:4">
      <c r="A1217" s="66" t="s">
        <v>971</v>
      </c>
      <c r="B1217" s="50">
        <f>SUM(B1218:B1222)</f>
        <v>0</v>
      </c>
      <c r="C1217" s="50">
        <f>SUM(C1218:C1222)</f>
        <v>0</v>
      </c>
      <c r="D1217" s="50"/>
    </row>
    <row r="1218" s="17" customFormat="1" ht="22.15" customHeight="1" spans="1:4">
      <c r="A1218" s="66" t="s">
        <v>37</v>
      </c>
      <c r="B1218" s="50"/>
      <c r="C1218" s="50"/>
      <c r="D1218" s="28"/>
    </row>
    <row r="1219" s="17" customFormat="1" ht="22.15" customHeight="1" spans="1:4">
      <c r="A1219" s="66" t="s">
        <v>38</v>
      </c>
      <c r="B1219" s="50"/>
      <c r="C1219" s="50"/>
      <c r="D1219" s="28"/>
    </row>
    <row r="1220" s="17" customFormat="1" ht="22.15" customHeight="1" spans="1:4">
      <c r="A1220" s="66" t="s">
        <v>39</v>
      </c>
      <c r="B1220" s="50"/>
      <c r="C1220" s="50"/>
      <c r="D1220" s="28"/>
    </row>
    <row r="1221" s="17" customFormat="1" ht="22.15" customHeight="1" spans="1:4">
      <c r="A1221" s="66" t="s">
        <v>972</v>
      </c>
      <c r="B1221" s="50"/>
      <c r="C1221" s="50"/>
      <c r="D1221" s="28"/>
    </row>
    <row r="1222" s="17" customFormat="1" ht="22.15" customHeight="1" spans="1:4">
      <c r="A1222" s="66" t="s">
        <v>973</v>
      </c>
      <c r="B1222" s="50"/>
      <c r="C1222" s="50"/>
      <c r="D1222" s="28"/>
    </row>
    <row r="1223" s="17" customFormat="1" ht="22.15" customHeight="1" spans="1:4">
      <c r="A1223" s="66" t="s">
        <v>974</v>
      </c>
      <c r="B1223" s="50">
        <f>SUM(B1224:B1230)</f>
        <v>0</v>
      </c>
      <c r="C1223" s="50">
        <f>SUM(C1224:C1230)</f>
        <v>0</v>
      </c>
      <c r="D1223" s="50"/>
    </row>
    <row r="1224" s="17" customFormat="1" ht="22.15" customHeight="1" spans="1:4">
      <c r="A1224" s="66" t="s">
        <v>37</v>
      </c>
      <c r="B1224" s="50"/>
      <c r="C1224" s="50"/>
      <c r="D1224" s="28"/>
    </row>
    <row r="1225" s="17" customFormat="1" ht="22.15" customHeight="1" spans="1:4">
      <c r="A1225" s="66" t="s">
        <v>38</v>
      </c>
      <c r="B1225" s="50"/>
      <c r="C1225" s="50"/>
      <c r="D1225" s="28"/>
    </row>
    <row r="1226" s="17" customFormat="1" ht="22.15" customHeight="1" spans="1:4">
      <c r="A1226" s="66" t="s">
        <v>39</v>
      </c>
      <c r="B1226" s="50"/>
      <c r="C1226" s="50"/>
      <c r="D1226" s="28"/>
    </row>
    <row r="1227" s="17" customFormat="1" ht="22.15" customHeight="1" spans="1:4">
      <c r="A1227" s="66" t="s">
        <v>975</v>
      </c>
      <c r="B1227" s="50"/>
      <c r="C1227" s="50"/>
      <c r="D1227" s="56"/>
    </row>
    <row r="1228" s="17" customFormat="1" ht="22.15" customHeight="1" spans="1:4">
      <c r="A1228" s="66" t="s">
        <v>976</v>
      </c>
      <c r="B1228" s="50"/>
      <c r="C1228" s="50"/>
      <c r="D1228" s="56"/>
    </row>
    <row r="1229" s="17" customFormat="1" ht="22.15" customHeight="1" spans="1:4">
      <c r="A1229" s="66" t="s">
        <v>46</v>
      </c>
      <c r="B1229" s="50"/>
      <c r="C1229" s="50"/>
      <c r="D1229" s="56"/>
    </row>
    <row r="1230" s="17" customFormat="1" ht="22.15" customHeight="1" spans="1:4">
      <c r="A1230" s="66" t="s">
        <v>977</v>
      </c>
      <c r="B1230" s="50"/>
      <c r="C1230" s="50"/>
      <c r="D1230" s="28"/>
    </row>
    <row r="1231" s="17" customFormat="1" ht="22.15" customHeight="1" spans="1:4">
      <c r="A1231" s="66" t="s">
        <v>978</v>
      </c>
      <c r="B1231" s="50">
        <f>SUM(B1232:B1243)</f>
        <v>0</v>
      </c>
      <c r="C1231" s="50">
        <f>SUM(C1232:C1243)</f>
        <v>0</v>
      </c>
      <c r="D1231" s="50"/>
    </row>
    <row r="1232" s="17" customFormat="1" ht="22.15" customHeight="1" spans="1:4">
      <c r="A1232" s="66" t="s">
        <v>37</v>
      </c>
      <c r="B1232" s="50"/>
      <c r="C1232" s="50"/>
      <c r="D1232" s="28"/>
    </row>
    <row r="1233" s="17" customFormat="1" ht="22.15" customHeight="1" spans="1:4">
      <c r="A1233" s="66" t="s">
        <v>38</v>
      </c>
      <c r="B1233" s="50"/>
      <c r="C1233" s="50"/>
      <c r="D1233" s="51"/>
    </row>
    <row r="1234" s="17" customFormat="1" ht="22.15" customHeight="1" spans="1:4">
      <c r="A1234" s="66" t="s">
        <v>39</v>
      </c>
      <c r="B1234" s="50"/>
      <c r="C1234" s="50"/>
      <c r="D1234" s="28"/>
    </row>
    <row r="1235" s="17" customFormat="1" ht="22.15" customHeight="1" spans="1:4">
      <c r="A1235" s="66" t="s">
        <v>979</v>
      </c>
      <c r="B1235" s="50"/>
      <c r="C1235" s="50"/>
      <c r="D1235" s="28"/>
    </row>
    <row r="1236" s="17" customFormat="1" ht="22.15" customHeight="1" spans="1:4">
      <c r="A1236" s="66" t="s">
        <v>980</v>
      </c>
      <c r="B1236" s="50"/>
      <c r="C1236" s="50"/>
      <c r="D1236" s="28"/>
    </row>
    <row r="1237" s="17" customFormat="1" ht="22.15" customHeight="1" spans="1:4">
      <c r="A1237" s="66" t="s">
        <v>981</v>
      </c>
      <c r="B1237" s="50"/>
      <c r="C1237" s="50"/>
      <c r="D1237" s="28"/>
    </row>
    <row r="1238" s="17" customFormat="1" ht="22.15" customHeight="1" spans="1:4">
      <c r="A1238" s="66" t="s">
        <v>982</v>
      </c>
      <c r="B1238" s="50"/>
      <c r="C1238" s="50"/>
      <c r="D1238" s="56"/>
    </row>
    <row r="1239" s="17" customFormat="1" ht="22.15" customHeight="1" spans="1:4">
      <c r="A1239" s="66" t="s">
        <v>983</v>
      </c>
      <c r="B1239" s="50"/>
      <c r="C1239" s="50"/>
      <c r="D1239" s="28"/>
    </row>
    <row r="1240" s="17" customFormat="1" ht="22.15" customHeight="1" spans="1:4">
      <c r="A1240" s="66" t="s">
        <v>984</v>
      </c>
      <c r="B1240" s="50"/>
      <c r="C1240" s="50"/>
      <c r="D1240" s="28"/>
    </row>
    <row r="1241" s="17" customFormat="1" ht="22.15" customHeight="1" spans="1:4">
      <c r="A1241" s="66" t="s">
        <v>985</v>
      </c>
      <c r="B1241" s="50"/>
      <c r="C1241" s="50"/>
      <c r="D1241" s="28"/>
    </row>
    <row r="1242" s="17" customFormat="1" ht="22.15" customHeight="1" spans="1:4">
      <c r="A1242" s="66" t="s">
        <v>986</v>
      </c>
      <c r="B1242" s="50"/>
      <c r="C1242" s="50"/>
      <c r="D1242" s="56"/>
    </row>
    <row r="1243" s="17" customFormat="1" ht="22.15" customHeight="1" spans="1:4">
      <c r="A1243" s="66" t="s">
        <v>987</v>
      </c>
      <c r="B1243" s="50"/>
      <c r="C1243" s="50"/>
      <c r="D1243" s="28"/>
    </row>
    <row r="1244" s="17" customFormat="1" ht="22.15" customHeight="1" spans="1:4">
      <c r="A1244" s="66" t="s">
        <v>988</v>
      </c>
      <c r="B1244" s="50">
        <f>SUM(B1245:B1247)</f>
        <v>170</v>
      </c>
      <c r="C1244" s="50">
        <f>SUM(C1245:C1247)</f>
        <v>340</v>
      </c>
      <c r="D1244" s="50"/>
    </row>
    <row r="1245" s="17" customFormat="1" ht="22.15" customHeight="1" spans="1:4">
      <c r="A1245" s="66" t="s">
        <v>989</v>
      </c>
      <c r="B1245" s="50"/>
      <c r="C1245" s="50"/>
      <c r="D1245" s="28"/>
    </row>
    <row r="1246" s="17" customFormat="1" ht="22.15" customHeight="1" spans="1:4">
      <c r="A1246" s="66" t="s">
        <v>990</v>
      </c>
      <c r="B1246" s="50"/>
      <c r="C1246" s="50"/>
      <c r="D1246" s="56"/>
    </row>
    <row r="1247" s="17" customFormat="1" ht="22.15" customHeight="1" spans="1:4">
      <c r="A1247" s="66" t="s">
        <v>991</v>
      </c>
      <c r="B1247" s="50">
        <v>170</v>
      </c>
      <c r="C1247" s="50">
        <v>340</v>
      </c>
      <c r="D1247" s="56"/>
    </row>
    <row r="1248" s="17" customFormat="1" ht="22.15" customHeight="1" spans="1:4">
      <c r="A1248" s="66" t="s">
        <v>992</v>
      </c>
      <c r="B1248" s="50">
        <f>SUM(B1249:B1251)</f>
        <v>100</v>
      </c>
      <c r="C1248" s="50">
        <f>SUM(C1249:C1251)</f>
        <v>0</v>
      </c>
      <c r="D1248" s="50"/>
    </row>
    <row r="1249" s="17" customFormat="1" ht="22.15" customHeight="1" spans="1:4">
      <c r="A1249" s="66" t="s">
        <v>993</v>
      </c>
      <c r="B1249" s="50"/>
      <c r="C1249" s="50"/>
      <c r="D1249" s="28"/>
    </row>
    <row r="1250" s="17" customFormat="1" ht="22.15" customHeight="1" spans="1:4">
      <c r="A1250" s="66" t="s">
        <v>994</v>
      </c>
      <c r="B1250" s="50"/>
      <c r="C1250" s="50"/>
      <c r="D1250" s="28"/>
    </row>
    <row r="1251" s="17" customFormat="1" ht="22.15" customHeight="1" spans="1:4">
      <c r="A1251" s="66" t="s">
        <v>995</v>
      </c>
      <c r="B1251" s="50">
        <v>100</v>
      </c>
      <c r="C1251" s="50"/>
      <c r="D1251" s="51"/>
    </row>
    <row r="1252" s="17" customFormat="1" ht="22.15" customHeight="1" spans="1:4">
      <c r="A1252" s="66" t="s">
        <v>996</v>
      </c>
      <c r="B1252" s="50"/>
      <c r="C1252" s="50"/>
      <c r="D1252" s="50"/>
    </row>
    <row r="1253" s="17" customFormat="1" ht="22.15" customHeight="1" spans="1:4">
      <c r="A1253" s="66" t="s">
        <v>997</v>
      </c>
      <c r="B1253" s="50">
        <v>1500</v>
      </c>
      <c r="C1253" s="50">
        <v>3771</v>
      </c>
      <c r="D1253" s="28"/>
    </row>
    <row r="1254" s="17" customFormat="1" ht="22.15" customHeight="1" spans="1:4">
      <c r="A1254" s="66" t="s">
        <v>998</v>
      </c>
      <c r="B1254" s="50">
        <f>SUM(B1255)</f>
        <v>6191</v>
      </c>
      <c r="C1254" s="50">
        <f>SUM(C1255)</f>
        <v>6523</v>
      </c>
      <c r="D1254" s="28"/>
    </row>
    <row r="1255" s="17" customFormat="1" ht="22.15" customHeight="1" spans="1:4">
      <c r="A1255" s="66" t="s">
        <v>999</v>
      </c>
      <c r="B1255" s="50">
        <f>SUM(B1256:B1259)</f>
        <v>6191</v>
      </c>
      <c r="C1255" s="50">
        <f>SUM(C1256:C1259)</f>
        <v>6523</v>
      </c>
      <c r="D1255" s="50"/>
    </row>
    <row r="1256" s="17" customFormat="1" ht="22.15" customHeight="1" spans="1:4">
      <c r="A1256" s="66" t="s">
        <v>1000</v>
      </c>
      <c r="B1256" s="53">
        <v>6191</v>
      </c>
      <c r="C1256" s="53">
        <v>6523</v>
      </c>
      <c r="D1256" s="28"/>
    </row>
    <row r="1257" s="17" customFormat="1" ht="22.15" customHeight="1" spans="1:4">
      <c r="A1257" s="66" t="s">
        <v>1001</v>
      </c>
      <c r="B1257" s="50"/>
      <c r="C1257" s="50"/>
      <c r="D1257" s="28"/>
    </row>
    <row r="1258" s="17" customFormat="1" ht="22.15" customHeight="1" spans="1:4">
      <c r="A1258" s="66" t="s">
        <v>1002</v>
      </c>
      <c r="B1258" s="50"/>
      <c r="C1258" s="50"/>
      <c r="D1258" s="28"/>
    </row>
    <row r="1259" s="17" customFormat="1" ht="22.15" customHeight="1" spans="1:4">
      <c r="A1259" s="66" t="s">
        <v>1003</v>
      </c>
      <c r="B1259" s="50"/>
      <c r="C1259" s="50"/>
      <c r="D1259" s="28"/>
    </row>
    <row r="1260" s="17" customFormat="1" ht="22.15" customHeight="1" spans="1:4">
      <c r="A1260" s="49" t="s">
        <v>1004</v>
      </c>
      <c r="B1260" s="50">
        <f>B1261</f>
        <v>70</v>
      </c>
      <c r="C1260" s="50">
        <f>C1261</f>
        <v>70</v>
      </c>
      <c r="D1260" s="28"/>
    </row>
    <row r="1261" s="17" customFormat="1" ht="22.15" customHeight="1" spans="1:4">
      <c r="A1261" s="49" t="s">
        <v>1005</v>
      </c>
      <c r="B1261" s="53">
        <v>70</v>
      </c>
      <c r="C1261" s="53">
        <v>70</v>
      </c>
      <c r="D1261" s="53"/>
    </row>
    <row r="1262" s="17" customFormat="1" ht="22.15" customHeight="1" spans="1:4">
      <c r="A1262" s="49" t="s">
        <v>1006</v>
      </c>
      <c r="B1262" s="50">
        <f>SUM(B1263:B1264)</f>
        <v>173</v>
      </c>
      <c r="C1262" s="50">
        <f>SUM(C1263:C1264)</f>
        <v>0</v>
      </c>
      <c r="D1262" s="56"/>
    </row>
    <row r="1263" s="17" customFormat="1" ht="22.15" customHeight="1" spans="1:4">
      <c r="A1263" s="49" t="s">
        <v>1007</v>
      </c>
      <c r="B1263" s="53"/>
      <c r="C1263" s="53"/>
      <c r="D1263" s="53"/>
    </row>
    <row r="1264" s="17" customFormat="1" ht="22.15" customHeight="1" spans="1:4">
      <c r="A1264" s="49" t="s">
        <v>861</v>
      </c>
      <c r="B1264" s="53">
        <v>173</v>
      </c>
      <c r="C1264" s="53">
        <v>0</v>
      </c>
      <c r="D1264" s="53"/>
    </row>
    <row r="1265" s="17" customFormat="1" ht="22.15" customHeight="1" spans="1:4">
      <c r="A1265" s="49"/>
      <c r="B1265" s="53"/>
      <c r="C1265" s="53"/>
      <c r="D1265" s="28"/>
    </row>
    <row r="1266" s="17" customFormat="1" ht="22.15" customHeight="1" spans="1:4">
      <c r="A1266" s="49"/>
      <c r="B1266" s="53"/>
      <c r="C1266" s="53"/>
      <c r="D1266" s="28"/>
    </row>
    <row r="1267" s="17" customFormat="1" ht="22.15" customHeight="1" spans="1:4">
      <c r="A1267" s="71" t="s">
        <v>1008</v>
      </c>
      <c r="B1267" s="57">
        <f>SUM(B4,B233,B237,B249,B339,B390,B446,B503,B628,B698,B772,B791,B902,B966,B1030,B1050,B1080,B1090,B1134,B1154,B1198,B1254,B1260,B1253,B1262)</f>
        <v>261040</v>
      </c>
      <c r="C1267" s="57">
        <f>SUM(C4,C233,C237,C249,C339,C390,C446,C503,C628,C698,C772,C791,C902,C966,C1030,C1050,C1080,C1090,C1134,C1154,C1198,C1254,C1260,C1253,C1262)</f>
        <v>208653</v>
      </c>
      <c r="D1267" s="28"/>
    </row>
  </sheetData>
  <autoFilter ref="A3:D1267">
    <extLst/>
  </autoFilter>
  <mergeCells count="1">
    <mergeCell ref="A1:D1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0"/>
  <sheetViews>
    <sheetView topLeftCell="A7" workbookViewId="0">
      <selection activeCell="E14" sqref="E14"/>
    </sheetView>
  </sheetViews>
  <sheetFormatPr defaultColWidth="15.5714285714286" defaultRowHeight="30" customHeight="1"/>
  <cols>
    <col min="1" max="16384" width="15.5714285714286" style="34"/>
  </cols>
  <sheetData>
    <row r="1" customHeight="1" spans="1:25">
      <c r="A1" s="35" t="s">
        <v>1009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</row>
    <row r="2" customHeight="1" spans="4:25">
      <c r="D2" s="37"/>
      <c r="Y2" s="42" t="s">
        <v>1</v>
      </c>
    </row>
    <row r="3" customFormat="1" customHeight="1" spans="1:26">
      <c r="A3" s="38" t="s">
        <v>1010</v>
      </c>
      <c r="B3" s="38" t="s">
        <v>1011</v>
      </c>
      <c r="C3" s="38" t="s">
        <v>1012</v>
      </c>
      <c r="D3" s="39" t="s">
        <v>1013</v>
      </c>
      <c r="E3" s="38" t="s">
        <v>1014</v>
      </c>
      <c r="F3" s="38" t="s">
        <v>1015</v>
      </c>
      <c r="G3" s="38" t="s">
        <v>1016</v>
      </c>
      <c r="H3" s="38" t="s">
        <v>1017</v>
      </c>
      <c r="I3" s="38" t="s">
        <v>1018</v>
      </c>
      <c r="J3" s="38" t="s">
        <v>1019</v>
      </c>
      <c r="K3" s="38" t="s">
        <v>1020</v>
      </c>
      <c r="L3" s="38" t="s">
        <v>1021</v>
      </c>
      <c r="M3" s="38" t="s">
        <v>1022</v>
      </c>
      <c r="N3" s="38" t="s">
        <v>1023</v>
      </c>
      <c r="O3" s="38" t="s">
        <v>1024</v>
      </c>
      <c r="P3" s="38" t="s">
        <v>1025</v>
      </c>
      <c r="Q3" s="38" t="s">
        <v>1026</v>
      </c>
      <c r="R3" s="38" t="s">
        <v>1027</v>
      </c>
      <c r="S3" s="38" t="s">
        <v>1028</v>
      </c>
      <c r="T3" s="38" t="s">
        <v>1029</v>
      </c>
      <c r="U3" s="38" t="s">
        <v>1030</v>
      </c>
      <c r="V3" s="38" t="s">
        <v>1031</v>
      </c>
      <c r="W3" s="38" t="s">
        <v>1032</v>
      </c>
      <c r="X3" s="38" t="s">
        <v>1033</v>
      </c>
      <c r="Y3" s="43" t="s">
        <v>1034</v>
      </c>
      <c r="Z3" s="38" t="s">
        <v>1035</v>
      </c>
    </row>
    <row r="4" customHeight="1" spans="1:26">
      <c r="A4" s="39"/>
      <c r="B4" s="39" t="s">
        <v>1012</v>
      </c>
      <c r="C4" s="40">
        <f t="shared" ref="C4:C9" si="0">SUM(D4:Z4)</f>
        <v>86412.43</v>
      </c>
      <c r="D4" s="40">
        <f>D5+D10+D20+D22+D25+D27</f>
        <v>12939.1</v>
      </c>
      <c r="E4" s="40">
        <f t="shared" ref="E4:Z4" si="1">E5+E10+E20+E22+E25+E27</f>
        <v>7312.38</v>
      </c>
      <c r="F4" s="40">
        <f t="shared" si="1"/>
        <v>29473.66</v>
      </c>
      <c r="G4" s="40">
        <f t="shared" si="1"/>
        <v>41.99</v>
      </c>
      <c r="H4" s="40">
        <f t="shared" si="1"/>
        <v>1566.18</v>
      </c>
      <c r="I4" s="40">
        <f t="shared" si="1"/>
        <v>10052.59</v>
      </c>
      <c r="J4" s="40">
        <f t="shared" si="1"/>
        <v>6663.62</v>
      </c>
      <c r="K4" s="40">
        <f t="shared" si="1"/>
        <v>337.91</v>
      </c>
      <c r="L4" s="40">
        <f t="shared" si="1"/>
        <v>2122.11</v>
      </c>
      <c r="M4" s="40">
        <f t="shared" si="1"/>
        <v>3538.84</v>
      </c>
      <c r="N4" s="40">
        <f t="shared" si="1"/>
        <v>2767.69</v>
      </c>
      <c r="O4" s="40">
        <f t="shared" si="1"/>
        <v>537.96</v>
      </c>
      <c r="P4" s="40">
        <f t="shared" si="1"/>
        <v>72.77</v>
      </c>
      <c r="Q4" s="40">
        <f t="shared" si="1"/>
        <v>0</v>
      </c>
      <c r="R4" s="40">
        <f t="shared" si="1"/>
        <v>0</v>
      </c>
      <c r="S4" s="40">
        <f t="shared" si="1"/>
        <v>1396.63</v>
      </c>
      <c r="T4" s="40">
        <f t="shared" si="1"/>
        <v>7293.58</v>
      </c>
      <c r="U4" s="40">
        <f t="shared" si="1"/>
        <v>0</v>
      </c>
      <c r="V4" s="40">
        <f t="shared" si="1"/>
        <v>295.42</v>
      </c>
      <c r="W4" s="40">
        <f t="shared" si="1"/>
        <v>0</v>
      </c>
      <c r="X4" s="40">
        <f t="shared" si="1"/>
        <v>0</v>
      </c>
      <c r="Y4" s="40">
        <f t="shared" si="1"/>
        <v>0</v>
      </c>
      <c r="Z4" s="40">
        <f t="shared" si="1"/>
        <v>0</v>
      </c>
    </row>
    <row r="5" customHeight="1" spans="1:26">
      <c r="A5" s="38" t="s">
        <v>1036</v>
      </c>
      <c r="B5" s="38" t="s">
        <v>1037</v>
      </c>
      <c r="C5" s="41">
        <f>SUM(C6:C9)</f>
        <v>25221.27</v>
      </c>
      <c r="D5" s="41">
        <v>10138.68</v>
      </c>
      <c r="E5" s="41">
        <v>5489.86</v>
      </c>
      <c r="F5" s="41">
        <v>280.61</v>
      </c>
      <c r="G5" s="41">
        <v>32.41</v>
      </c>
      <c r="H5" s="41">
        <v>172.87</v>
      </c>
      <c r="I5" s="41">
        <v>2906.37</v>
      </c>
      <c r="J5" s="41">
        <v>1345.1</v>
      </c>
      <c r="K5" s="41">
        <v>216.22</v>
      </c>
      <c r="L5" s="41">
        <v>248.03</v>
      </c>
      <c r="M5" s="41">
        <v>927.36</v>
      </c>
      <c r="N5" s="41">
        <v>423.14</v>
      </c>
      <c r="O5" s="41">
        <v>357.97</v>
      </c>
      <c r="P5" s="41">
        <v>39.18</v>
      </c>
      <c r="Q5" s="41">
        <v>0</v>
      </c>
      <c r="R5" s="41">
        <v>0</v>
      </c>
      <c r="S5" s="41">
        <v>485.5</v>
      </c>
      <c r="T5" s="41">
        <v>1945.07</v>
      </c>
      <c r="U5" s="41">
        <v>0</v>
      </c>
      <c r="V5" s="41">
        <v>212.91</v>
      </c>
      <c r="W5" s="41">
        <v>0</v>
      </c>
      <c r="X5" s="41">
        <v>0</v>
      </c>
      <c r="Y5" s="41">
        <v>0</v>
      </c>
      <c r="Z5" s="41">
        <v>0</v>
      </c>
    </row>
    <row r="6" customHeight="1" spans="1:26">
      <c r="A6" s="38" t="s">
        <v>1038</v>
      </c>
      <c r="B6" s="38" t="s">
        <v>1039</v>
      </c>
      <c r="C6" s="40">
        <f t="shared" si="0"/>
        <v>17861.87</v>
      </c>
      <c r="D6" s="41">
        <v>9650.26</v>
      </c>
      <c r="E6" s="41">
        <v>4422.73</v>
      </c>
      <c r="F6" s="41">
        <v>267.95</v>
      </c>
      <c r="G6" s="41">
        <v>31.5</v>
      </c>
      <c r="H6" s="41">
        <v>170.46</v>
      </c>
      <c r="I6" s="41">
        <v>327.85</v>
      </c>
      <c r="J6" s="41">
        <v>209.9</v>
      </c>
      <c r="K6" s="41">
        <v>177.18</v>
      </c>
      <c r="L6" s="41">
        <v>239.87</v>
      </c>
      <c r="M6" s="41">
        <v>808.54</v>
      </c>
      <c r="N6" s="41">
        <v>278.87</v>
      </c>
      <c r="O6" s="41">
        <v>349.2</v>
      </c>
      <c r="P6" s="41">
        <v>38.15</v>
      </c>
      <c r="Q6" s="41">
        <v>0</v>
      </c>
      <c r="R6" s="41">
        <v>0</v>
      </c>
      <c r="S6" s="41">
        <v>411.1</v>
      </c>
      <c r="T6" s="41">
        <v>269.58</v>
      </c>
      <c r="U6" s="41">
        <v>0</v>
      </c>
      <c r="V6" s="41">
        <v>208.73</v>
      </c>
      <c r="W6" s="41">
        <v>0</v>
      </c>
      <c r="X6" s="41">
        <v>0</v>
      </c>
      <c r="Y6" s="41">
        <v>0</v>
      </c>
      <c r="Z6" s="41">
        <v>0</v>
      </c>
    </row>
    <row r="7" customHeight="1" spans="1:26">
      <c r="A7" s="38" t="s">
        <v>1040</v>
      </c>
      <c r="B7" s="38" t="s">
        <v>1041</v>
      </c>
      <c r="C7" s="40">
        <f t="shared" si="0"/>
        <v>3808.58</v>
      </c>
      <c r="D7" s="41">
        <v>32.3</v>
      </c>
      <c r="E7" s="41">
        <v>24.27</v>
      </c>
      <c r="F7" s="41">
        <v>0.8</v>
      </c>
      <c r="G7" s="41">
        <v>0</v>
      </c>
      <c r="H7" s="41">
        <v>0</v>
      </c>
      <c r="I7" s="41">
        <v>2569.17</v>
      </c>
      <c r="J7" s="41">
        <v>1104.29</v>
      </c>
      <c r="K7" s="41">
        <v>30.37</v>
      </c>
      <c r="L7" s="41">
        <v>0</v>
      </c>
      <c r="M7" s="41">
        <v>3</v>
      </c>
      <c r="N7" s="41">
        <v>40.91</v>
      </c>
      <c r="O7" s="41">
        <v>0</v>
      </c>
      <c r="P7" s="41">
        <v>0</v>
      </c>
      <c r="Q7" s="41">
        <v>0</v>
      </c>
      <c r="R7" s="41">
        <v>0</v>
      </c>
      <c r="S7" s="41">
        <v>3.47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</row>
    <row r="8" customHeight="1" spans="1:26">
      <c r="A8" s="38" t="s">
        <v>1042</v>
      </c>
      <c r="B8" s="38" t="s">
        <v>1043</v>
      </c>
      <c r="C8" s="40">
        <f t="shared" si="0"/>
        <v>1675.5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1675.5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</row>
    <row r="9" customHeight="1" spans="1:26">
      <c r="A9" s="38" t="s">
        <v>1044</v>
      </c>
      <c r="B9" s="38" t="s">
        <v>1045</v>
      </c>
      <c r="C9" s="40">
        <f t="shared" si="0"/>
        <v>1875.32</v>
      </c>
      <c r="D9" s="41">
        <v>456.12</v>
      </c>
      <c r="E9" s="41">
        <v>1042.86</v>
      </c>
      <c r="F9" s="41">
        <v>11.85</v>
      </c>
      <c r="G9" s="41">
        <v>0.91</v>
      </c>
      <c r="H9" s="41">
        <v>2.41</v>
      </c>
      <c r="I9" s="41">
        <v>9.35</v>
      </c>
      <c r="J9" s="41">
        <v>30.91</v>
      </c>
      <c r="K9" s="41">
        <v>8.66</v>
      </c>
      <c r="L9" s="41">
        <v>8.16</v>
      </c>
      <c r="M9" s="41">
        <v>115.82</v>
      </c>
      <c r="N9" s="41">
        <v>103.36</v>
      </c>
      <c r="O9" s="41">
        <v>8.77</v>
      </c>
      <c r="P9" s="41">
        <v>1.03</v>
      </c>
      <c r="Q9" s="41">
        <v>0</v>
      </c>
      <c r="R9" s="41">
        <v>0</v>
      </c>
      <c r="S9" s="41">
        <v>70.92</v>
      </c>
      <c r="T9" s="41">
        <v>0</v>
      </c>
      <c r="U9" s="41">
        <v>0</v>
      </c>
      <c r="V9" s="41">
        <v>4.19</v>
      </c>
      <c r="W9" s="41">
        <v>0</v>
      </c>
      <c r="X9" s="41">
        <v>0</v>
      </c>
      <c r="Y9" s="41">
        <v>0</v>
      </c>
      <c r="Z9" s="41">
        <v>0</v>
      </c>
    </row>
    <row r="10" customHeight="1" spans="1:26">
      <c r="A10" s="38" t="s">
        <v>1046</v>
      </c>
      <c r="B10" s="38" t="s">
        <v>1047</v>
      </c>
      <c r="C10" s="41">
        <f>SUM(C11:C19)</f>
        <v>3803.67</v>
      </c>
      <c r="D10" s="41">
        <v>1135.91</v>
      </c>
      <c r="E10" s="41">
        <v>1642.74</v>
      </c>
      <c r="F10" s="41">
        <v>28.95</v>
      </c>
      <c r="G10" s="41">
        <v>1.8</v>
      </c>
      <c r="H10" s="41">
        <v>10.5</v>
      </c>
      <c r="I10" s="41">
        <v>53.7</v>
      </c>
      <c r="J10" s="41">
        <v>132.28</v>
      </c>
      <c r="K10" s="41">
        <v>42.77</v>
      </c>
      <c r="L10" s="41">
        <v>56.59</v>
      </c>
      <c r="M10" s="41">
        <v>190.55</v>
      </c>
      <c r="N10" s="41">
        <v>82.3</v>
      </c>
      <c r="O10" s="41">
        <v>32.1</v>
      </c>
      <c r="P10" s="41">
        <v>3.6</v>
      </c>
      <c r="Q10" s="41">
        <v>0</v>
      </c>
      <c r="R10" s="41">
        <v>0</v>
      </c>
      <c r="S10" s="41">
        <v>374.47</v>
      </c>
      <c r="T10" s="41">
        <v>0</v>
      </c>
      <c r="U10" s="41">
        <v>0</v>
      </c>
      <c r="V10" s="41">
        <v>15.4</v>
      </c>
      <c r="W10" s="41">
        <v>0</v>
      </c>
      <c r="X10" s="41">
        <v>0</v>
      </c>
      <c r="Y10" s="41">
        <v>0</v>
      </c>
      <c r="Z10" s="41">
        <v>0</v>
      </c>
    </row>
    <row r="11" customHeight="1" spans="1:26">
      <c r="A11" s="38" t="s">
        <v>1048</v>
      </c>
      <c r="B11" s="38" t="s">
        <v>1049</v>
      </c>
      <c r="C11" s="40">
        <f t="shared" ref="C11:C19" si="2">SUM(D11:Z11)</f>
        <v>1857.48</v>
      </c>
      <c r="D11" s="41">
        <v>691.53</v>
      </c>
      <c r="E11" s="41">
        <v>619</v>
      </c>
      <c r="F11" s="41">
        <v>16.25</v>
      </c>
      <c r="G11" s="41">
        <v>1.2</v>
      </c>
      <c r="H11" s="41">
        <v>6.35</v>
      </c>
      <c r="I11" s="41">
        <v>16.7</v>
      </c>
      <c r="J11" s="41">
        <v>74.93</v>
      </c>
      <c r="K11" s="41">
        <v>26.77</v>
      </c>
      <c r="L11" s="41">
        <v>29.89</v>
      </c>
      <c r="M11" s="41">
        <v>104.4</v>
      </c>
      <c r="N11" s="41">
        <v>60.3</v>
      </c>
      <c r="O11" s="41">
        <v>16.19</v>
      </c>
      <c r="P11" s="41">
        <v>3.6</v>
      </c>
      <c r="Q11" s="41">
        <v>0</v>
      </c>
      <c r="R11" s="41">
        <v>0</v>
      </c>
      <c r="S11" s="41">
        <v>177.47</v>
      </c>
      <c r="T11" s="41">
        <v>0</v>
      </c>
      <c r="U11" s="41">
        <v>0</v>
      </c>
      <c r="V11" s="41">
        <v>12.9</v>
      </c>
      <c r="W11" s="41">
        <v>0</v>
      </c>
      <c r="X11" s="41">
        <v>0</v>
      </c>
      <c r="Y11" s="41">
        <v>0</v>
      </c>
      <c r="Z11" s="41">
        <v>0</v>
      </c>
    </row>
    <row r="12" customHeight="1" spans="1:26">
      <c r="A12" s="38" t="s">
        <v>1050</v>
      </c>
      <c r="B12" s="38" t="s">
        <v>1051</v>
      </c>
      <c r="C12" s="40">
        <f t="shared" si="2"/>
        <v>71.85</v>
      </c>
      <c r="D12" s="41">
        <v>48.83</v>
      </c>
      <c r="E12" s="41">
        <v>8.25</v>
      </c>
      <c r="F12" s="41">
        <v>1</v>
      </c>
      <c r="G12" s="41">
        <v>0</v>
      </c>
      <c r="H12" s="41">
        <v>0.2</v>
      </c>
      <c r="I12" s="41">
        <v>0.5</v>
      </c>
      <c r="J12" s="41">
        <v>1.47</v>
      </c>
      <c r="K12" s="41">
        <v>2</v>
      </c>
      <c r="L12" s="41">
        <v>0.5</v>
      </c>
      <c r="M12" s="41">
        <v>1.9</v>
      </c>
      <c r="N12" s="41">
        <v>0.5</v>
      </c>
      <c r="O12" s="41">
        <v>0.2</v>
      </c>
      <c r="P12" s="41">
        <v>0</v>
      </c>
      <c r="Q12" s="41">
        <v>0</v>
      </c>
      <c r="R12" s="41">
        <v>0</v>
      </c>
      <c r="S12" s="41">
        <v>6</v>
      </c>
      <c r="T12" s="41">
        <v>0</v>
      </c>
      <c r="U12" s="41">
        <v>0</v>
      </c>
      <c r="V12" s="41">
        <v>0.5</v>
      </c>
      <c r="W12" s="41">
        <v>0</v>
      </c>
      <c r="X12" s="41">
        <v>0</v>
      </c>
      <c r="Y12" s="41">
        <v>0</v>
      </c>
      <c r="Z12" s="41">
        <v>0</v>
      </c>
    </row>
    <row r="13" customHeight="1" spans="1:26">
      <c r="A13" s="38" t="s">
        <v>1052</v>
      </c>
      <c r="B13" s="38" t="s">
        <v>1053</v>
      </c>
      <c r="C13" s="40">
        <f t="shared" si="2"/>
        <v>94.77</v>
      </c>
      <c r="D13" s="41">
        <v>37.66</v>
      </c>
      <c r="E13" s="41">
        <v>40.92</v>
      </c>
      <c r="F13" s="41">
        <v>4</v>
      </c>
      <c r="G13" s="41">
        <v>0</v>
      </c>
      <c r="H13" s="41">
        <v>0.2</v>
      </c>
      <c r="I13" s="41">
        <v>0.3</v>
      </c>
      <c r="J13" s="41">
        <v>0.09</v>
      </c>
      <c r="K13" s="41">
        <v>2</v>
      </c>
      <c r="L13" s="41">
        <v>0.5</v>
      </c>
      <c r="M13" s="41">
        <v>1.7</v>
      </c>
      <c r="N13" s="41">
        <v>0.5</v>
      </c>
      <c r="O13" s="41">
        <v>0.4</v>
      </c>
      <c r="P13" s="41">
        <v>0</v>
      </c>
      <c r="Q13" s="41">
        <v>0</v>
      </c>
      <c r="R13" s="41">
        <v>0</v>
      </c>
      <c r="S13" s="41">
        <v>6</v>
      </c>
      <c r="T13" s="41">
        <v>0</v>
      </c>
      <c r="U13" s="41">
        <v>0</v>
      </c>
      <c r="V13" s="41">
        <v>0.5</v>
      </c>
      <c r="W13" s="41">
        <v>0</v>
      </c>
      <c r="X13" s="41">
        <v>0</v>
      </c>
      <c r="Y13" s="41">
        <v>0</v>
      </c>
      <c r="Z13" s="41">
        <v>0</v>
      </c>
    </row>
    <row r="14" customHeight="1" spans="1:26">
      <c r="A14" s="38" t="s">
        <v>1054</v>
      </c>
      <c r="B14" s="38" t="s">
        <v>1055</v>
      </c>
      <c r="C14" s="40">
        <f t="shared" si="2"/>
        <v>41.69</v>
      </c>
      <c r="D14" s="41">
        <v>2.01</v>
      </c>
      <c r="E14" s="41">
        <v>38.08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0.5</v>
      </c>
      <c r="N14" s="41">
        <v>0</v>
      </c>
      <c r="O14" s="41">
        <v>1.1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</row>
    <row r="15" customHeight="1" spans="1:26">
      <c r="A15" s="38" t="s">
        <v>1056</v>
      </c>
      <c r="B15" s="38" t="s">
        <v>1057</v>
      </c>
      <c r="C15" s="40">
        <f t="shared" si="2"/>
        <v>569.2</v>
      </c>
      <c r="D15" s="41">
        <v>30.4</v>
      </c>
      <c r="E15" s="41">
        <v>422.79</v>
      </c>
      <c r="F15" s="41">
        <v>1</v>
      </c>
      <c r="G15" s="41">
        <v>0</v>
      </c>
      <c r="H15" s="41">
        <v>0.1</v>
      </c>
      <c r="I15" s="41">
        <v>1.5</v>
      </c>
      <c r="J15" s="41">
        <v>7.6</v>
      </c>
      <c r="K15" s="41">
        <v>4</v>
      </c>
      <c r="L15" s="41">
        <v>9.95</v>
      </c>
      <c r="M15" s="41">
        <v>13.8</v>
      </c>
      <c r="N15" s="41">
        <v>5</v>
      </c>
      <c r="O15" s="41">
        <v>1.56</v>
      </c>
      <c r="P15" s="41">
        <v>0</v>
      </c>
      <c r="Q15" s="41">
        <v>0</v>
      </c>
      <c r="R15" s="41">
        <v>0</v>
      </c>
      <c r="S15" s="41">
        <v>71</v>
      </c>
      <c r="T15" s="41">
        <v>0</v>
      </c>
      <c r="U15" s="41">
        <v>0</v>
      </c>
      <c r="V15" s="41">
        <v>0.5</v>
      </c>
      <c r="W15" s="41">
        <v>0</v>
      </c>
      <c r="X15" s="41">
        <v>0</v>
      </c>
      <c r="Y15" s="41">
        <v>0</v>
      </c>
      <c r="Z15" s="41">
        <v>0</v>
      </c>
    </row>
    <row r="16" customHeight="1" spans="1:26">
      <c r="A16" s="38" t="s">
        <v>1058</v>
      </c>
      <c r="B16" s="38" t="s">
        <v>1059</v>
      </c>
      <c r="C16" s="40">
        <f t="shared" si="2"/>
        <v>239.69</v>
      </c>
      <c r="D16" s="41">
        <v>151.27</v>
      </c>
      <c r="E16" s="41">
        <v>14.08</v>
      </c>
      <c r="F16" s="41">
        <v>2.98</v>
      </c>
      <c r="G16" s="41">
        <v>0.5</v>
      </c>
      <c r="H16" s="41">
        <v>1.08</v>
      </c>
      <c r="I16" s="41">
        <v>4.4</v>
      </c>
      <c r="J16" s="41">
        <v>4.03</v>
      </c>
      <c r="K16" s="41">
        <v>5</v>
      </c>
      <c r="L16" s="41">
        <v>7.75</v>
      </c>
      <c r="M16" s="41">
        <v>21.6</v>
      </c>
      <c r="N16" s="41">
        <v>5</v>
      </c>
      <c r="O16" s="41">
        <v>7.4</v>
      </c>
      <c r="P16" s="41">
        <v>0</v>
      </c>
      <c r="Q16" s="41">
        <v>0</v>
      </c>
      <c r="R16" s="41">
        <v>0</v>
      </c>
      <c r="S16" s="41">
        <v>14</v>
      </c>
      <c r="T16" s="41">
        <v>0</v>
      </c>
      <c r="U16" s="41">
        <v>0</v>
      </c>
      <c r="V16" s="41">
        <v>0.6</v>
      </c>
      <c r="W16" s="41">
        <v>0</v>
      </c>
      <c r="X16" s="41">
        <v>0</v>
      </c>
      <c r="Y16" s="41">
        <v>0</v>
      </c>
      <c r="Z16" s="41">
        <v>0</v>
      </c>
    </row>
    <row r="17" customHeight="1" spans="1:26">
      <c r="A17" s="38" t="s">
        <v>1060</v>
      </c>
      <c r="B17" s="38" t="s">
        <v>1061</v>
      </c>
      <c r="C17" s="40">
        <f t="shared" si="2"/>
        <v>335.35</v>
      </c>
      <c r="D17" s="41">
        <v>49.26</v>
      </c>
      <c r="E17" s="41">
        <v>252.49</v>
      </c>
      <c r="F17" s="41">
        <v>0</v>
      </c>
      <c r="G17" s="41">
        <v>0</v>
      </c>
      <c r="H17" s="41">
        <v>0</v>
      </c>
      <c r="I17" s="41">
        <v>3.1</v>
      </c>
      <c r="J17" s="41">
        <v>0</v>
      </c>
      <c r="K17" s="41">
        <v>0</v>
      </c>
      <c r="L17" s="41">
        <v>0</v>
      </c>
      <c r="M17" s="41">
        <v>26.5</v>
      </c>
      <c r="N17" s="41">
        <v>0</v>
      </c>
      <c r="O17" s="41">
        <v>4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</row>
    <row r="18" customHeight="1" spans="1:26">
      <c r="A18" s="38" t="s">
        <v>1062</v>
      </c>
      <c r="B18" s="38" t="s">
        <v>1063</v>
      </c>
      <c r="C18" s="40">
        <f t="shared" si="2"/>
        <v>177.21</v>
      </c>
      <c r="D18" s="41">
        <v>60.84</v>
      </c>
      <c r="E18" s="41">
        <v>72.52</v>
      </c>
      <c r="F18" s="41">
        <v>0.8</v>
      </c>
      <c r="G18" s="41">
        <v>0.1</v>
      </c>
      <c r="H18" s="41">
        <v>0.5</v>
      </c>
      <c r="I18" s="41">
        <v>0.5</v>
      </c>
      <c r="J18" s="41">
        <v>3.5</v>
      </c>
      <c r="K18" s="41">
        <v>3</v>
      </c>
      <c r="L18" s="41">
        <v>3</v>
      </c>
      <c r="M18" s="41">
        <v>10.4</v>
      </c>
      <c r="N18" s="41">
        <v>1</v>
      </c>
      <c r="O18" s="41">
        <v>0.65</v>
      </c>
      <c r="P18" s="41">
        <v>0</v>
      </c>
      <c r="Q18" s="41">
        <v>0</v>
      </c>
      <c r="R18" s="41">
        <v>0</v>
      </c>
      <c r="S18" s="41">
        <v>20</v>
      </c>
      <c r="T18" s="41">
        <v>0</v>
      </c>
      <c r="U18" s="41">
        <v>0</v>
      </c>
      <c r="V18" s="41">
        <v>0.4</v>
      </c>
      <c r="W18" s="41">
        <v>0</v>
      </c>
      <c r="X18" s="41">
        <v>0</v>
      </c>
      <c r="Y18" s="41">
        <v>0</v>
      </c>
      <c r="Z18" s="41">
        <v>0</v>
      </c>
    </row>
    <row r="19" customHeight="1" spans="1:26">
      <c r="A19" s="38" t="s">
        <v>1064</v>
      </c>
      <c r="B19" s="38" t="s">
        <v>1065</v>
      </c>
      <c r="C19" s="40">
        <f t="shared" si="2"/>
        <v>416.43</v>
      </c>
      <c r="D19" s="41">
        <v>64.11</v>
      </c>
      <c r="E19" s="41">
        <v>174.61</v>
      </c>
      <c r="F19" s="41">
        <v>2.92</v>
      </c>
      <c r="G19" s="41">
        <v>0</v>
      </c>
      <c r="H19" s="41">
        <v>2.08</v>
      </c>
      <c r="I19" s="41">
        <v>26.7</v>
      </c>
      <c r="J19" s="41">
        <v>40.66</v>
      </c>
      <c r="K19" s="41">
        <v>0</v>
      </c>
      <c r="L19" s="41">
        <v>5</v>
      </c>
      <c r="M19" s="41">
        <v>9.75</v>
      </c>
      <c r="N19" s="41">
        <v>10</v>
      </c>
      <c r="O19" s="41">
        <v>0.6</v>
      </c>
      <c r="P19" s="41">
        <v>0</v>
      </c>
      <c r="Q19" s="41">
        <v>0</v>
      </c>
      <c r="R19" s="41">
        <v>0</v>
      </c>
      <c r="S19" s="41">
        <v>80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</row>
    <row r="20" customHeight="1" spans="1:26">
      <c r="A20" s="38" t="s">
        <v>1066</v>
      </c>
      <c r="B20" s="38" t="s">
        <v>1067</v>
      </c>
      <c r="C20" s="41">
        <f>C21</f>
        <v>53.08</v>
      </c>
      <c r="D20" s="41">
        <v>9.4</v>
      </c>
      <c r="E20" s="41">
        <v>0</v>
      </c>
      <c r="F20" s="41">
        <v>0</v>
      </c>
      <c r="G20" s="41">
        <v>0</v>
      </c>
      <c r="H20" s="41">
        <v>0</v>
      </c>
      <c r="I20" s="41">
        <v>16.68</v>
      </c>
      <c r="J20" s="41">
        <v>0</v>
      </c>
      <c r="K20" s="41">
        <v>10</v>
      </c>
      <c r="L20" s="41">
        <v>7</v>
      </c>
      <c r="M20" s="41">
        <v>0</v>
      </c>
      <c r="N20" s="41">
        <v>10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</row>
    <row r="21" customHeight="1" spans="1:26">
      <c r="A21" s="38" t="s">
        <v>1068</v>
      </c>
      <c r="B21" s="38" t="s">
        <v>1069</v>
      </c>
      <c r="C21" s="40">
        <f t="shared" ref="C21:C24" si="3">SUM(D21:Z21)</f>
        <v>53.08</v>
      </c>
      <c r="D21" s="41">
        <v>9.4</v>
      </c>
      <c r="E21" s="41">
        <v>0</v>
      </c>
      <c r="F21" s="41">
        <v>0</v>
      </c>
      <c r="G21" s="41">
        <v>0</v>
      </c>
      <c r="H21" s="41">
        <v>0</v>
      </c>
      <c r="I21" s="41">
        <v>16.68</v>
      </c>
      <c r="J21" s="41">
        <v>0</v>
      </c>
      <c r="K21" s="41">
        <v>10</v>
      </c>
      <c r="L21" s="41">
        <v>7</v>
      </c>
      <c r="M21" s="41">
        <v>0</v>
      </c>
      <c r="N21" s="41">
        <v>10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</row>
    <row r="22" customHeight="1" spans="1:26">
      <c r="A22" s="38" t="s">
        <v>1070</v>
      </c>
      <c r="B22" s="38" t="s">
        <v>1071</v>
      </c>
      <c r="C22" s="41">
        <f>SUM(C23:C24)</f>
        <v>56404.59</v>
      </c>
      <c r="D22" s="41">
        <v>1516.8</v>
      </c>
      <c r="E22" s="41">
        <v>0</v>
      </c>
      <c r="F22" s="41">
        <v>29097.74</v>
      </c>
      <c r="G22" s="41">
        <v>7.78</v>
      </c>
      <c r="H22" s="41">
        <v>1335.7</v>
      </c>
      <c r="I22" s="41">
        <v>7075.84</v>
      </c>
      <c r="J22" s="41">
        <v>5149.59</v>
      </c>
      <c r="K22" s="41">
        <v>68.73</v>
      </c>
      <c r="L22" s="41">
        <v>1733.11</v>
      </c>
      <c r="M22" s="41">
        <v>2366.49</v>
      </c>
      <c r="N22" s="41">
        <v>2121.75</v>
      </c>
      <c r="O22" s="41">
        <v>147.89</v>
      </c>
      <c r="P22" s="41">
        <v>0</v>
      </c>
      <c r="Q22" s="41">
        <v>0</v>
      </c>
      <c r="R22" s="41">
        <v>0</v>
      </c>
      <c r="S22" s="41">
        <v>467.72</v>
      </c>
      <c r="T22" s="41">
        <v>5268.85</v>
      </c>
      <c r="U22" s="41">
        <v>0</v>
      </c>
      <c r="V22" s="41">
        <v>46.59</v>
      </c>
      <c r="W22" s="41">
        <v>0</v>
      </c>
      <c r="X22" s="41">
        <v>0</v>
      </c>
      <c r="Y22" s="41">
        <v>0</v>
      </c>
      <c r="Z22" s="41">
        <v>0</v>
      </c>
    </row>
    <row r="23" customHeight="1" spans="1:26">
      <c r="A23" s="38" t="s">
        <v>1072</v>
      </c>
      <c r="B23" s="38" t="s">
        <v>1073</v>
      </c>
      <c r="C23" s="40">
        <f t="shared" si="3"/>
        <v>49691.44</v>
      </c>
      <c r="D23" s="41">
        <v>1367.81</v>
      </c>
      <c r="E23" s="41">
        <v>0</v>
      </c>
      <c r="F23" s="41">
        <v>23676.05</v>
      </c>
      <c r="G23" s="41">
        <v>7.28</v>
      </c>
      <c r="H23" s="41">
        <v>1104.65</v>
      </c>
      <c r="I23" s="41">
        <v>7002.24</v>
      </c>
      <c r="J23" s="41">
        <v>5062.24</v>
      </c>
      <c r="K23" s="41">
        <v>65.33</v>
      </c>
      <c r="L23" s="41">
        <v>1508.35</v>
      </c>
      <c r="M23" s="41">
        <v>2176.23</v>
      </c>
      <c r="N23" s="41">
        <v>1923.14</v>
      </c>
      <c r="O23" s="41">
        <v>136.59</v>
      </c>
      <c r="P23" s="41">
        <v>0</v>
      </c>
      <c r="Q23" s="41">
        <v>0</v>
      </c>
      <c r="R23" s="41">
        <v>0</v>
      </c>
      <c r="S23" s="41">
        <v>393.12</v>
      </c>
      <c r="T23" s="41">
        <v>5225.32</v>
      </c>
      <c r="U23" s="41">
        <v>0</v>
      </c>
      <c r="V23" s="41">
        <v>43.09</v>
      </c>
      <c r="W23" s="41">
        <v>0</v>
      </c>
      <c r="X23" s="41">
        <v>0</v>
      </c>
      <c r="Y23" s="41">
        <v>0</v>
      </c>
      <c r="Z23" s="41">
        <v>0</v>
      </c>
    </row>
    <row r="24" customHeight="1" spans="1:26">
      <c r="A24" s="38" t="s">
        <v>1074</v>
      </c>
      <c r="B24" s="38" t="s">
        <v>1075</v>
      </c>
      <c r="C24" s="40">
        <f t="shared" si="3"/>
        <v>6713.15</v>
      </c>
      <c r="D24" s="41">
        <v>148.99</v>
      </c>
      <c r="E24" s="41">
        <v>0</v>
      </c>
      <c r="F24" s="41">
        <v>5421.69</v>
      </c>
      <c r="G24" s="41">
        <v>0.5</v>
      </c>
      <c r="H24" s="41">
        <v>231.05</v>
      </c>
      <c r="I24" s="41">
        <v>73.6</v>
      </c>
      <c r="J24" s="41">
        <v>87.35</v>
      </c>
      <c r="K24" s="41">
        <v>3.4</v>
      </c>
      <c r="L24" s="41">
        <v>224.75</v>
      </c>
      <c r="M24" s="41">
        <v>190.26</v>
      </c>
      <c r="N24" s="41">
        <v>198.62</v>
      </c>
      <c r="O24" s="41">
        <v>11.3</v>
      </c>
      <c r="P24" s="41">
        <v>0</v>
      </c>
      <c r="Q24" s="41">
        <v>0</v>
      </c>
      <c r="R24" s="41">
        <v>0</v>
      </c>
      <c r="S24" s="41">
        <v>74.6</v>
      </c>
      <c r="T24" s="41">
        <v>43.54</v>
      </c>
      <c r="U24" s="41">
        <v>0</v>
      </c>
      <c r="V24" s="41">
        <v>3.5</v>
      </c>
      <c r="W24" s="41">
        <v>0</v>
      </c>
      <c r="X24" s="41">
        <v>0</v>
      </c>
      <c r="Y24" s="41">
        <v>0</v>
      </c>
      <c r="Z24" s="41">
        <v>0</v>
      </c>
    </row>
    <row r="25" customHeight="1" spans="1:26">
      <c r="A25" s="38" t="s">
        <v>1076</v>
      </c>
      <c r="B25" s="38" t="s">
        <v>1077</v>
      </c>
      <c r="C25" s="41">
        <f>C26</f>
        <v>105.3</v>
      </c>
      <c r="D25" s="41">
        <v>13</v>
      </c>
      <c r="E25" s="41">
        <v>0</v>
      </c>
      <c r="F25" s="41">
        <v>0</v>
      </c>
      <c r="G25" s="41">
        <v>0</v>
      </c>
      <c r="H25" s="41">
        <v>10</v>
      </c>
      <c r="I25" s="41">
        <v>0</v>
      </c>
      <c r="J25" s="41">
        <v>0</v>
      </c>
      <c r="K25" s="41">
        <v>0</v>
      </c>
      <c r="L25" s="41">
        <v>38.5</v>
      </c>
      <c r="M25" s="41">
        <v>0</v>
      </c>
      <c r="N25" s="41">
        <v>40</v>
      </c>
      <c r="O25" s="41">
        <v>0</v>
      </c>
      <c r="P25" s="41">
        <v>0</v>
      </c>
      <c r="Q25" s="41">
        <v>0</v>
      </c>
      <c r="R25" s="41">
        <v>0</v>
      </c>
      <c r="S25" s="41">
        <v>3.8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</row>
    <row r="26" customHeight="1" spans="1:26">
      <c r="A26" s="38" t="s">
        <v>1078</v>
      </c>
      <c r="B26" s="38" t="s">
        <v>1079</v>
      </c>
      <c r="C26" s="40">
        <f t="shared" ref="C26:C30" si="4">SUM(D26:Z26)</f>
        <v>105.3</v>
      </c>
      <c r="D26" s="41">
        <v>13</v>
      </c>
      <c r="E26" s="41">
        <v>0</v>
      </c>
      <c r="F26" s="41">
        <v>0</v>
      </c>
      <c r="G26" s="41">
        <v>0</v>
      </c>
      <c r="H26" s="41">
        <v>10</v>
      </c>
      <c r="I26" s="41">
        <v>0</v>
      </c>
      <c r="J26" s="41">
        <v>0</v>
      </c>
      <c r="K26" s="41">
        <v>0</v>
      </c>
      <c r="L26" s="41">
        <v>38.5</v>
      </c>
      <c r="M26" s="41">
        <v>0</v>
      </c>
      <c r="N26" s="41">
        <v>40</v>
      </c>
      <c r="O26" s="41">
        <v>0</v>
      </c>
      <c r="P26" s="41">
        <v>0</v>
      </c>
      <c r="Q26" s="41">
        <v>0</v>
      </c>
      <c r="R26" s="41">
        <v>0</v>
      </c>
      <c r="S26" s="41">
        <v>3.8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</row>
    <row r="27" customHeight="1" spans="1:26">
      <c r="A27" s="38" t="s">
        <v>1080</v>
      </c>
      <c r="B27" s="38" t="s">
        <v>1081</v>
      </c>
      <c r="C27" s="41">
        <f>SUM(C28:C30)</f>
        <v>824.53</v>
      </c>
      <c r="D27" s="41">
        <v>125.31</v>
      </c>
      <c r="E27" s="41">
        <v>179.78</v>
      </c>
      <c r="F27" s="41">
        <v>66.36</v>
      </c>
      <c r="G27" s="41">
        <v>0</v>
      </c>
      <c r="H27" s="41">
        <v>37.11</v>
      </c>
      <c r="I27" s="41">
        <v>0</v>
      </c>
      <c r="J27" s="41">
        <v>36.65</v>
      </c>
      <c r="K27" s="41">
        <v>0.19</v>
      </c>
      <c r="L27" s="41">
        <v>38.88</v>
      </c>
      <c r="M27" s="41">
        <v>54.44</v>
      </c>
      <c r="N27" s="41">
        <v>90.5</v>
      </c>
      <c r="O27" s="41">
        <v>0</v>
      </c>
      <c r="P27" s="41">
        <v>29.99</v>
      </c>
      <c r="Q27" s="41">
        <v>0</v>
      </c>
      <c r="R27" s="41">
        <v>0</v>
      </c>
      <c r="S27" s="41">
        <v>65.14</v>
      </c>
      <c r="T27" s="41">
        <v>79.66</v>
      </c>
      <c r="U27" s="41">
        <v>0</v>
      </c>
      <c r="V27" s="41">
        <v>20.52</v>
      </c>
      <c r="W27" s="41">
        <v>0</v>
      </c>
      <c r="X27" s="41">
        <v>0</v>
      </c>
      <c r="Y27" s="41">
        <v>0</v>
      </c>
      <c r="Z27" s="41">
        <v>0</v>
      </c>
    </row>
    <row r="28" customHeight="1" spans="1:26">
      <c r="A28" s="38" t="s">
        <v>1082</v>
      </c>
      <c r="B28" s="38" t="s">
        <v>1083</v>
      </c>
      <c r="C28" s="40">
        <f t="shared" si="4"/>
        <v>116.83</v>
      </c>
      <c r="D28" s="41">
        <v>8.89</v>
      </c>
      <c r="E28" s="41">
        <v>17.32</v>
      </c>
      <c r="F28" s="41">
        <v>1.4</v>
      </c>
      <c r="G28" s="41">
        <v>0</v>
      </c>
      <c r="H28" s="41">
        <v>12.88</v>
      </c>
      <c r="I28" s="41">
        <v>0</v>
      </c>
      <c r="J28" s="41">
        <v>0</v>
      </c>
      <c r="K28" s="41">
        <v>0</v>
      </c>
      <c r="L28" s="41">
        <v>2.34</v>
      </c>
      <c r="M28" s="41">
        <v>20.12</v>
      </c>
      <c r="N28" s="41">
        <v>33.04</v>
      </c>
      <c r="O28" s="41">
        <v>0</v>
      </c>
      <c r="P28" s="41">
        <v>0</v>
      </c>
      <c r="Q28" s="41">
        <v>0</v>
      </c>
      <c r="R28" s="41">
        <v>0</v>
      </c>
      <c r="S28" s="41">
        <v>20.84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</row>
    <row r="29" customHeight="1" spans="1:26">
      <c r="A29" s="38" t="s">
        <v>1084</v>
      </c>
      <c r="B29" s="38" t="s">
        <v>1085</v>
      </c>
      <c r="C29" s="40">
        <f t="shared" si="4"/>
        <v>440.12</v>
      </c>
      <c r="D29" s="41">
        <v>89.82</v>
      </c>
      <c r="E29" s="41">
        <v>23.57</v>
      </c>
      <c r="F29" s="41">
        <v>64.96</v>
      </c>
      <c r="G29" s="41">
        <v>0</v>
      </c>
      <c r="H29" s="41">
        <v>6.53</v>
      </c>
      <c r="I29" s="41">
        <v>0</v>
      </c>
      <c r="J29" s="41">
        <v>36.65</v>
      </c>
      <c r="K29" s="41">
        <v>0.19</v>
      </c>
      <c r="L29" s="41">
        <v>27.54</v>
      </c>
      <c r="M29" s="41">
        <v>27.82</v>
      </c>
      <c r="N29" s="41">
        <v>20.87</v>
      </c>
      <c r="O29" s="41">
        <v>0</v>
      </c>
      <c r="P29" s="41">
        <v>29.99</v>
      </c>
      <c r="Q29" s="41">
        <v>0</v>
      </c>
      <c r="R29" s="41">
        <v>0</v>
      </c>
      <c r="S29" s="41">
        <v>12</v>
      </c>
      <c r="T29" s="41">
        <v>79.66</v>
      </c>
      <c r="U29" s="41">
        <v>0</v>
      </c>
      <c r="V29" s="41">
        <v>20.52</v>
      </c>
      <c r="W29" s="41">
        <v>0</v>
      </c>
      <c r="X29" s="41">
        <v>0</v>
      </c>
      <c r="Y29" s="41">
        <v>0</v>
      </c>
      <c r="Z29" s="41">
        <v>0</v>
      </c>
    </row>
    <row r="30" customHeight="1" spans="1:26">
      <c r="A30" s="38" t="s">
        <v>1086</v>
      </c>
      <c r="B30" s="38" t="s">
        <v>1087</v>
      </c>
      <c r="C30" s="40">
        <f t="shared" si="4"/>
        <v>267.58</v>
      </c>
      <c r="D30" s="41">
        <v>26.6</v>
      </c>
      <c r="E30" s="41">
        <v>138.9</v>
      </c>
      <c r="F30" s="41">
        <v>0</v>
      </c>
      <c r="G30" s="41">
        <v>0</v>
      </c>
      <c r="H30" s="41">
        <v>17.7</v>
      </c>
      <c r="I30" s="41">
        <v>0</v>
      </c>
      <c r="J30" s="41">
        <v>0</v>
      </c>
      <c r="K30" s="41">
        <v>0</v>
      </c>
      <c r="L30" s="41">
        <v>9</v>
      </c>
      <c r="M30" s="41">
        <v>6.5</v>
      </c>
      <c r="N30" s="41">
        <v>36.58</v>
      </c>
      <c r="O30" s="41">
        <v>0</v>
      </c>
      <c r="P30" s="41">
        <v>0</v>
      </c>
      <c r="Q30" s="41">
        <v>0</v>
      </c>
      <c r="R30" s="41">
        <v>0</v>
      </c>
      <c r="S30" s="41">
        <v>32.3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</row>
  </sheetData>
  <autoFilter ref="A3:Z30">
    <extLst/>
  </autoFilter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2"/>
  <sheetViews>
    <sheetView workbookViewId="0">
      <selection activeCell="E59" sqref="E59"/>
    </sheetView>
  </sheetViews>
  <sheetFormatPr defaultColWidth="10.8571428571429" defaultRowHeight="12" outlineLevelCol="2"/>
  <cols>
    <col min="1" max="1" width="52.2857142857143" style="17" customWidth="1"/>
    <col min="2" max="2" width="16.2857142857143" style="17" customWidth="1"/>
    <col min="3" max="3" width="15.8571428571429" style="17" customWidth="1"/>
    <col min="4" max="16384" width="10.8571428571429" style="17"/>
  </cols>
  <sheetData>
    <row r="1" s="15" customFormat="1" ht="20.25" spans="1:3">
      <c r="A1" s="18" t="s">
        <v>1088</v>
      </c>
      <c r="B1" s="18"/>
      <c r="C1" s="18"/>
    </row>
    <row r="2" ht="20.25" customHeight="1" spans="1:3">
      <c r="A2" s="15"/>
      <c r="B2" s="15"/>
      <c r="C2" s="19" t="s">
        <v>1</v>
      </c>
    </row>
    <row r="3" ht="31.5" customHeight="1" spans="1:3">
      <c r="A3" s="20" t="s">
        <v>1089</v>
      </c>
      <c r="B3" s="21"/>
      <c r="C3" s="22"/>
    </row>
    <row r="4" ht="22.15" customHeight="1" spans="1:3">
      <c r="A4" s="23" t="s">
        <v>2</v>
      </c>
      <c r="B4" s="23" t="s">
        <v>3</v>
      </c>
      <c r="C4" s="23" t="s">
        <v>4</v>
      </c>
    </row>
    <row r="5" ht="19.9" customHeight="1" spans="1:3">
      <c r="A5" s="24" t="s">
        <v>1090</v>
      </c>
      <c r="B5" s="25">
        <v>80000</v>
      </c>
      <c r="C5" s="25">
        <v>88000</v>
      </c>
    </row>
    <row r="6" ht="19.9" customHeight="1" spans="1:3">
      <c r="A6" s="24" t="s">
        <v>1091</v>
      </c>
      <c r="B6" s="26">
        <f>SUM(B7,B14,B55)</f>
        <v>248490</v>
      </c>
      <c r="C6" s="26">
        <f>SUM(C7,C14,C55)</f>
        <v>248490</v>
      </c>
    </row>
    <row r="7" ht="19.9" customHeight="1" spans="1:3">
      <c r="A7" s="24" t="s">
        <v>1092</v>
      </c>
      <c r="B7" s="26">
        <f>SUM(B8:B13)</f>
        <v>9221</v>
      </c>
      <c r="C7" s="26">
        <f>SUM(C8:C13)</f>
        <v>9221</v>
      </c>
    </row>
    <row r="8" ht="19.9" customHeight="1" spans="1:3">
      <c r="A8" s="27" t="s">
        <v>1093</v>
      </c>
      <c r="B8" s="28">
        <v>1451</v>
      </c>
      <c r="C8" s="28">
        <v>1451</v>
      </c>
    </row>
    <row r="9" ht="19.9" customHeight="1" spans="1:3">
      <c r="A9" s="27" t="s">
        <v>1094</v>
      </c>
      <c r="B9" s="29">
        <v>990</v>
      </c>
      <c r="C9" s="29">
        <v>990</v>
      </c>
    </row>
    <row r="10" ht="19.9" customHeight="1" spans="1:3">
      <c r="A10" s="27" t="s">
        <v>1095</v>
      </c>
      <c r="B10" s="29">
        <v>1690</v>
      </c>
      <c r="C10" s="29">
        <v>1690</v>
      </c>
    </row>
    <row r="11" ht="19.9" customHeight="1" spans="1:3">
      <c r="A11" s="27" t="s">
        <v>1096</v>
      </c>
      <c r="B11" s="29">
        <v>5</v>
      </c>
      <c r="C11" s="29">
        <v>5</v>
      </c>
    </row>
    <row r="12" ht="19.9" customHeight="1" spans="1:3">
      <c r="A12" s="27" t="s">
        <v>1097</v>
      </c>
      <c r="B12" s="29">
        <v>5085</v>
      </c>
      <c r="C12" s="29">
        <v>5085</v>
      </c>
    </row>
    <row r="13" ht="19.9" customHeight="1" spans="1:3">
      <c r="A13" s="27" t="s">
        <v>1098</v>
      </c>
      <c r="B13" s="29">
        <v>0</v>
      </c>
      <c r="C13" s="29">
        <v>0</v>
      </c>
    </row>
    <row r="14" ht="19.9" customHeight="1" spans="1:3">
      <c r="A14" s="24" t="s">
        <v>1099</v>
      </c>
      <c r="B14" s="26">
        <f>SUM(B15:B54)</f>
        <v>216064</v>
      </c>
      <c r="C14" s="26">
        <f>SUM(C15:C54)</f>
        <v>219741</v>
      </c>
    </row>
    <row r="15" ht="19.9" customHeight="1" spans="1:3">
      <c r="A15" s="27" t="s">
        <v>1100</v>
      </c>
      <c r="B15" s="30">
        <v>0</v>
      </c>
      <c r="C15" s="30">
        <v>0</v>
      </c>
    </row>
    <row r="16" ht="19.9" customHeight="1" spans="1:3">
      <c r="A16" s="27" t="s">
        <v>1101</v>
      </c>
      <c r="B16" s="28">
        <v>29263</v>
      </c>
      <c r="C16" s="28">
        <v>29263</v>
      </c>
    </row>
    <row r="17" ht="19.9" customHeight="1" spans="1:3">
      <c r="A17" s="27" t="s">
        <v>1102</v>
      </c>
      <c r="B17" s="28">
        <v>56009</v>
      </c>
      <c r="C17" s="28">
        <f>56009+3677</f>
        <v>59686</v>
      </c>
    </row>
    <row r="18" ht="19.9" customHeight="1" spans="1:3">
      <c r="A18" s="27" t="s">
        <v>1103</v>
      </c>
      <c r="B18" s="31">
        <v>996</v>
      </c>
      <c r="C18" s="31">
        <v>996</v>
      </c>
    </row>
    <row r="19" ht="19.9" customHeight="1" spans="1:3">
      <c r="A19" s="27" t="s">
        <v>1104</v>
      </c>
      <c r="B19" s="28">
        <v>0</v>
      </c>
      <c r="C19" s="28">
        <v>0</v>
      </c>
    </row>
    <row r="20" ht="19.9" customHeight="1" spans="1:3">
      <c r="A20" s="27" t="s">
        <v>1105</v>
      </c>
      <c r="B20" s="28">
        <v>0</v>
      </c>
      <c r="C20" s="28">
        <v>0</v>
      </c>
    </row>
    <row r="21" ht="19.9" customHeight="1" spans="1:3">
      <c r="A21" s="27" t="s">
        <v>1106</v>
      </c>
      <c r="B21" s="28">
        <v>0</v>
      </c>
      <c r="C21" s="28">
        <v>0</v>
      </c>
    </row>
    <row r="22" ht="19.9" customHeight="1" spans="1:3">
      <c r="A22" s="27" t="s">
        <v>1107</v>
      </c>
      <c r="B22" s="28">
        <v>0</v>
      </c>
      <c r="C22" s="28">
        <v>0</v>
      </c>
    </row>
    <row r="23" ht="19.9" customHeight="1" spans="1:3">
      <c r="A23" s="27" t="s">
        <v>1108</v>
      </c>
      <c r="B23" s="28">
        <v>0</v>
      </c>
      <c r="C23" s="28">
        <v>0</v>
      </c>
    </row>
    <row r="24" ht="19.9" customHeight="1" spans="1:3">
      <c r="A24" s="27" t="s">
        <v>1109</v>
      </c>
      <c r="B24" s="28">
        <v>0</v>
      </c>
      <c r="C24" s="28">
        <v>0</v>
      </c>
    </row>
    <row r="25" ht="19.9" customHeight="1" spans="1:3">
      <c r="A25" s="27" t="s">
        <v>1110</v>
      </c>
      <c r="B25" s="28">
        <v>0</v>
      </c>
      <c r="C25" s="28">
        <v>0</v>
      </c>
    </row>
    <row r="26" ht="19.9" customHeight="1" spans="1:3">
      <c r="A26" s="27" t="s">
        <v>1111</v>
      </c>
      <c r="B26" s="28">
        <v>0</v>
      </c>
      <c r="C26" s="28">
        <v>0</v>
      </c>
    </row>
    <row r="27" ht="19.9" customHeight="1" spans="1:3">
      <c r="A27" s="27" t="s">
        <v>1112</v>
      </c>
      <c r="B27" s="28">
        <v>1436</v>
      </c>
      <c r="C27" s="28">
        <v>1436</v>
      </c>
    </row>
    <row r="28" ht="19.9" customHeight="1" spans="1:3">
      <c r="A28" s="27" t="s">
        <v>1113</v>
      </c>
      <c r="B28" s="28">
        <v>400</v>
      </c>
      <c r="C28" s="28">
        <v>400</v>
      </c>
    </row>
    <row r="29" ht="19.9" customHeight="1" spans="1:3">
      <c r="A29" s="27" t="s">
        <v>1114</v>
      </c>
      <c r="B29" s="28">
        <v>25762</v>
      </c>
      <c r="C29" s="28">
        <v>25762</v>
      </c>
    </row>
    <row r="30" ht="19.9" customHeight="1" spans="1:3">
      <c r="A30" s="27" t="s">
        <v>1115</v>
      </c>
      <c r="B30" s="28">
        <v>0</v>
      </c>
      <c r="C30" s="28">
        <v>0</v>
      </c>
    </row>
    <row r="31" ht="19.9" customHeight="1" spans="1:3">
      <c r="A31" s="27" t="s">
        <v>1116</v>
      </c>
      <c r="B31" s="28">
        <v>12</v>
      </c>
      <c r="C31" s="28">
        <v>12</v>
      </c>
    </row>
    <row r="32" ht="19.9" customHeight="1" spans="1:3">
      <c r="A32" s="27" t="s">
        <v>1117</v>
      </c>
      <c r="B32" s="28">
        <v>0</v>
      </c>
      <c r="C32" s="28">
        <v>0</v>
      </c>
    </row>
    <row r="33" ht="19.9" customHeight="1" spans="1:3">
      <c r="A33" s="27" t="s">
        <v>1118</v>
      </c>
      <c r="B33" s="28">
        <v>6511</v>
      </c>
      <c r="C33" s="28">
        <v>6511</v>
      </c>
    </row>
    <row r="34" ht="19.9" customHeight="1" spans="1:3">
      <c r="A34" s="27" t="s">
        <v>1119</v>
      </c>
      <c r="B34" s="28">
        <v>0</v>
      </c>
      <c r="C34" s="28">
        <v>0</v>
      </c>
    </row>
    <row r="35" ht="19.9" customHeight="1" spans="1:3">
      <c r="A35" s="27" t="s">
        <v>1120</v>
      </c>
      <c r="B35" s="28">
        <v>0</v>
      </c>
      <c r="C35" s="28">
        <v>0</v>
      </c>
    </row>
    <row r="36" ht="19.9" customHeight="1" spans="1:3">
      <c r="A36" s="27" t="s">
        <v>1121</v>
      </c>
      <c r="B36" s="31">
        <v>0</v>
      </c>
      <c r="C36" s="31">
        <v>0</v>
      </c>
    </row>
    <row r="37" ht="19.9" customHeight="1" spans="1:3">
      <c r="A37" s="27" t="s">
        <v>1122</v>
      </c>
      <c r="B37" s="28">
        <v>2507</v>
      </c>
      <c r="C37" s="28">
        <v>2507</v>
      </c>
    </row>
    <row r="38" ht="19.9" customHeight="1" spans="1:3">
      <c r="A38" s="27" t="s">
        <v>1123</v>
      </c>
      <c r="B38" s="28">
        <v>17622</v>
      </c>
      <c r="C38" s="28">
        <v>17622</v>
      </c>
    </row>
    <row r="39" ht="19.9" customHeight="1" spans="1:3">
      <c r="A39" s="27" t="s">
        <v>1124</v>
      </c>
      <c r="B39" s="28">
        <v>65</v>
      </c>
      <c r="C39" s="28">
        <v>65</v>
      </c>
    </row>
    <row r="40" ht="19.9" customHeight="1" spans="1:3">
      <c r="A40" s="27" t="s">
        <v>1125</v>
      </c>
      <c r="B40" s="28">
        <v>967</v>
      </c>
      <c r="C40" s="28">
        <v>967</v>
      </c>
    </row>
    <row r="41" ht="19.9" customHeight="1" spans="1:3">
      <c r="A41" s="27" t="s">
        <v>1126</v>
      </c>
      <c r="B41" s="28">
        <v>27084</v>
      </c>
      <c r="C41" s="28">
        <v>27084</v>
      </c>
    </row>
    <row r="42" ht="19.9" customHeight="1" spans="1:3">
      <c r="A42" s="27" t="s">
        <v>1127</v>
      </c>
      <c r="B42" s="28">
        <v>23493</v>
      </c>
      <c r="C42" s="28">
        <v>23493</v>
      </c>
    </row>
    <row r="43" ht="19.9" customHeight="1" spans="1:3">
      <c r="A43" s="27" t="s">
        <v>1128</v>
      </c>
      <c r="B43" s="28">
        <v>1131</v>
      </c>
      <c r="C43" s="28">
        <v>1131</v>
      </c>
    </row>
    <row r="44" ht="19.9" customHeight="1" spans="1:3">
      <c r="A44" s="27" t="s">
        <v>1129</v>
      </c>
      <c r="B44" s="28">
        <v>0</v>
      </c>
      <c r="C44" s="28">
        <v>0</v>
      </c>
    </row>
    <row r="45" ht="19.9" customHeight="1" spans="1:3">
      <c r="A45" s="27" t="s">
        <v>1130</v>
      </c>
      <c r="B45" s="28">
        <v>10801</v>
      </c>
      <c r="C45" s="28">
        <v>10801</v>
      </c>
    </row>
    <row r="46" ht="19.9" customHeight="1" spans="1:3">
      <c r="A46" s="27" t="s">
        <v>1131</v>
      </c>
      <c r="B46" s="28">
        <v>9229</v>
      </c>
      <c r="C46" s="28">
        <v>9229</v>
      </c>
    </row>
    <row r="47" ht="19.9" customHeight="1" spans="1:3">
      <c r="A47" s="27" t="s">
        <v>1132</v>
      </c>
      <c r="B47" s="28">
        <v>0</v>
      </c>
      <c r="C47" s="28">
        <v>0</v>
      </c>
    </row>
    <row r="48" ht="19.9" customHeight="1" spans="1:3">
      <c r="A48" s="27" t="s">
        <v>1133</v>
      </c>
      <c r="B48" s="28">
        <v>0</v>
      </c>
      <c r="C48" s="28">
        <v>0</v>
      </c>
    </row>
    <row r="49" ht="19.9" customHeight="1" spans="1:3">
      <c r="A49" s="27" t="s">
        <v>1134</v>
      </c>
      <c r="B49" s="28">
        <v>0</v>
      </c>
      <c r="C49" s="28">
        <v>0</v>
      </c>
    </row>
    <row r="50" ht="19.9" customHeight="1" spans="1:3">
      <c r="A50" s="27" t="s">
        <v>1135</v>
      </c>
      <c r="B50" s="28">
        <v>0</v>
      </c>
      <c r="C50" s="28">
        <v>0</v>
      </c>
    </row>
    <row r="51" ht="19.9" customHeight="1" spans="1:3">
      <c r="A51" s="27" t="s">
        <v>1136</v>
      </c>
      <c r="B51" s="28">
        <v>931</v>
      </c>
      <c r="C51" s="28">
        <v>931</v>
      </c>
    </row>
    <row r="52" ht="19.9" customHeight="1" spans="1:3">
      <c r="A52" s="27" t="s">
        <v>1137</v>
      </c>
      <c r="B52" s="28">
        <v>392</v>
      </c>
      <c r="C52" s="28">
        <v>392</v>
      </c>
    </row>
    <row r="53" ht="19.9" customHeight="1" spans="1:3">
      <c r="A53" s="27" t="s">
        <v>1138</v>
      </c>
      <c r="B53" s="28">
        <v>1012</v>
      </c>
      <c r="C53" s="28">
        <v>1012</v>
      </c>
    </row>
    <row r="54" ht="19.9" customHeight="1" spans="1:3">
      <c r="A54" s="27" t="s">
        <v>1139</v>
      </c>
      <c r="B54" s="28">
        <v>441</v>
      </c>
      <c r="C54" s="28">
        <v>441</v>
      </c>
    </row>
    <row r="55" ht="19.9" customHeight="1" spans="1:3">
      <c r="A55" s="24" t="s">
        <v>1140</v>
      </c>
      <c r="B55" s="26">
        <f>SUM(B56:B75)</f>
        <v>23205</v>
      </c>
      <c r="C55" s="26">
        <f>SUM(C56:C75)</f>
        <v>19528</v>
      </c>
    </row>
    <row r="56" ht="19.9" customHeight="1" spans="1:3">
      <c r="A56" s="27" t="s">
        <v>853</v>
      </c>
      <c r="B56" s="28">
        <v>279</v>
      </c>
      <c r="C56" s="28">
        <v>148</v>
      </c>
    </row>
    <row r="57" ht="19.9" customHeight="1" spans="1:3">
      <c r="A57" s="27" t="s">
        <v>1141</v>
      </c>
      <c r="B57" s="28">
        <v>0</v>
      </c>
      <c r="C57" s="28">
        <v>0</v>
      </c>
    </row>
    <row r="58" ht="19.9" customHeight="1" spans="1:3">
      <c r="A58" s="27" t="s">
        <v>1142</v>
      </c>
      <c r="B58" s="28">
        <v>4</v>
      </c>
      <c r="C58" s="28">
        <v>0</v>
      </c>
    </row>
    <row r="59" ht="19.9" customHeight="1" spans="1:3">
      <c r="A59" s="27" t="s">
        <v>1143</v>
      </c>
      <c r="B59" s="28">
        <v>0</v>
      </c>
      <c r="C59" s="28">
        <v>0</v>
      </c>
    </row>
    <row r="60" ht="19.9" customHeight="1" spans="1:3">
      <c r="A60" s="27" t="s">
        <v>854</v>
      </c>
      <c r="B60" s="28">
        <v>1517</v>
      </c>
      <c r="C60" s="28">
        <v>884</v>
      </c>
    </row>
    <row r="61" ht="19.9" customHeight="1" spans="1:3">
      <c r="A61" s="27" t="s">
        <v>1144</v>
      </c>
      <c r="B61" s="28">
        <v>0</v>
      </c>
      <c r="C61" s="28">
        <v>0</v>
      </c>
    </row>
    <row r="62" ht="19.9" customHeight="1" spans="1:3">
      <c r="A62" s="27" t="s">
        <v>1145</v>
      </c>
      <c r="B62" s="28">
        <v>11</v>
      </c>
      <c r="C62" s="28">
        <v>65</v>
      </c>
    </row>
    <row r="63" ht="19.9" customHeight="1" spans="1:3">
      <c r="A63" s="27" t="s">
        <v>1146</v>
      </c>
      <c r="B63" s="28">
        <v>967</v>
      </c>
      <c r="C63" s="28">
        <v>1317</v>
      </c>
    </row>
    <row r="64" ht="19.9" customHeight="1" spans="1:3">
      <c r="A64" s="27" t="s">
        <v>1147</v>
      </c>
      <c r="B64" s="28">
        <v>4557</v>
      </c>
      <c r="C64" s="28">
        <v>1332</v>
      </c>
    </row>
    <row r="65" s="16" customFormat="1" ht="19.9" customHeight="1" spans="1:3">
      <c r="A65" s="27" t="s">
        <v>857</v>
      </c>
      <c r="B65" s="28">
        <v>3748</v>
      </c>
      <c r="C65" s="28">
        <v>3359</v>
      </c>
    </row>
    <row r="66" ht="19.9" customHeight="1" spans="1:3">
      <c r="A66" s="27" t="s">
        <v>1148</v>
      </c>
      <c r="B66" s="28">
        <v>0</v>
      </c>
      <c r="C66" s="28">
        <v>130</v>
      </c>
    </row>
    <row r="67" ht="19.9" customHeight="1" spans="1:3">
      <c r="A67" s="27" t="s">
        <v>1149</v>
      </c>
      <c r="B67" s="28">
        <v>10238</v>
      </c>
      <c r="C67" s="28">
        <v>8893</v>
      </c>
    </row>
    <row r="68" ht="19.9" customHeight="1" spans="1:3">
      <c r="A68" s="27" t="s">
        <v>859</v>
      </c>
      <c r="B68" s="28">
        <v>0</v>
      </c>
      <c r="C68" s="28">
        <v>0</v>
      </c>
    </row>
    <row r="69" ht="19.9" customHeight="1" spans="1:3">
      <c r="A69" s="27" t="s">
        <v>1150</v>
      </c>
      <c r="B69" s="28">
        <v>691</v>
      </c>
      <c r="C69" s="28">
        <v>514</v>
      </c>
    </row>
    <row r="70" ht="19.9" customHeight="1" spans="1:3">
      <c r="A70" s="27" t="s">
        <v>1151</v>
      </c>
      <c r="B70" s="28">
        <v>150</v>
      </c>
      <c r="C70" s="28">
        <v>171</v>
      </c>
    </row>
    <row r="71" ht="19.9" customHeight="1" spans="1:3">
      <c r="A71" s="27" t="s">
        <v>1152</v>
      </c>
      <c r="B71" s="28">
        <v>0</v>
      </c>
      <c r="C71" s="28">
        <v>0</v>
      </c>
    </row>
    <row r="72" ht="19.9" customHeight="1" spans="1:3">
      <c r="A72" s="27" t="s">
        <v>1153</v>
      </c>
      <c r="B72" s="28">
        <v>0</v>
      </c>
      <c r="C72" s="28">
        <v>0</v>
      </c>
    </row>
    <row r="73" ht="19.9" customHeight="1" spans="1:3">
      <c r="A73" s="27" t="s">
        <v>860</v>
      </c>
      <c r="B73" s="28">
        <v>0</v>
      </c>
      <c r="C73" s="28">
        <v>931</v>
      </c>
    </row>
    <row r="74" ht="19.9" customHeight="1" spans="1:3">
      <c r="A74" s="27" t="s">
        <v>1154</v>
      </c>
      <c r="B74" s="28">
        <v>52</v>
      </c>
      <c r="C74" s="28">
        <v>30</v>
      </c>
    </row>
    <row r="75" ht="19.9" customHeight="1" spans="1:3">
      <c r="A75" s="27" t="s">
        <v>1155</v>
      </c>
      <c r="B75" s="28">
        <v>991</v>
      </c>
      <c r="C75" s="28">
        <v>1754</v>
      </c>
    </row>
    <row r="76" ht="19.9" customHeight="1" spans="1:3">
      <c r="A76" s="24" t="s">
        <v>1156</v>
      </c>
      <c r="B76" s="26">
        <f>SUM(B77:B78)</f>
        <v>0</v>
      </c>
      <c r="C76" s="26">
        <f>SUM(C77:C78)</f>
        <v>0</v>
      </c>
    </row>
    <row r="77" ht="19.9" customHeight="1" spans="1:3">
      <c r="A77" s="27" t="s">
        <v>1157</v>
      </c>
      <c r="B77" s="28"/>
      <c r="C77" s="28"/>
    </row>
    <row r="78" ht="19.9" customHeight="1" spans="1:3">
      <c r="A78" s="27" t="s">
        <v>1158</v>
      </c>
      <c r="B78" s="32"/>
      <c r="C78" s="32"/>
    </row>
    <row r="79" ht="19.9" customHeight="1" spans="1:3">
      <c r="A79" s="24" t="s">
        <v>1159</v>
      </c>
      <c r="B79" s="33"/>
      <c r="C79" s="33"/>
    </row>
    <row r="80" ht="19.9" customHeight="1" spans="1:3">
      <c r="A80" s="24" t="s">
        <v>1160</v>
      </c>
      <c r="B80" s="33">
        <v>7883</v>
      </c>
      <c r="C80" s="33">
        <v>0</v>
      </c>
    </row>
    <row r="81" ht="19.9" customHeight="1" spans="1:3">
      <c r="A81" s="24" t="s">
        <v>1161</v>
      </c>
      <c r="B81" s="26">
        <f>SUM(B82:B84)</f>
        <v>67525</v>
      </c>
      <c r="C81" s="26">
        <f>SUM(C82:C84)</f>
        <v>47380</v>
      </c>
    </row>
    <row r="82" ht="19.9" customHeight="1" spans="1:3">
      <c r="A82" s="27" t="s">
        <v>1162</v>
      </c>
      <c r="B82" s="33">
        <v>52510</v>
      </c>
      <c r="C82" s="33">
        <v>40000</v>
      </c>
    </row>
    <row r="83" ht="19.9" customHeight="1" spans="1:3">
      <c r="A83" s="27" t="s">
        <v>1163</v>
      </c>
      <c r="B83" s="33">
        <v>15</v>
      </c>
      <c r="C83" s="33">
        <v>15</v>
      </c>
    </row>
    <row r="84" ht="19.9" customHeight="1" spans="1:3">
      <c r="A84" s="27" t="s">
        <v>1164</v>
      </c>
      <c r="B84" s="33">
        <v>15000</v>
      </c>
      <c r="C84" s="33">
        <v>7365</v>
      </c>
    </row>
    <row r="85" ht="19.9" customHeight="1" spans="1:3">
      <c r="A85" s="24" t="s">
        <v>1165</v>
      </c>
      <c r="B85" s="33"/>
      <c r="C85" s="33"/>
    </row>
    <row r="86" ht="19.9" customHeight="1" spans="1:3">
      <c r="A86" s="24" t="s">
        <v>1166</v>
      </c>
      <c r="B86" s="33"/>
      <c r="C86" s="33"/>
    </row>
    <row r="87" ht="19.9" customHeight="1" spans="1:3">
      <c r="A87" s="24" t="s">
        <v>1167</v>
      </c>
      <c r="B87" s="33"/>
      <c r="C87" s="33"/>
    </row>
    <row r="88" ht="19.9" customHeight="1" spans="1:3">
      <c r="A88" s="27" t="s">
        <v>1168</v>
      </c>
      <c r="B88" s="33"/>
      <c r="C88" s="33"/>
    </row>
    <row r="89" ht="19.9" customHeight="1" spans="1:3">
      <c r="A89" s="27" t="s">
        <v>1169</v>
      </c>
      <c r="B89" s="33"/>
      <c r="C89" s="33"/>
    </row>
    <row r="90" ht="19.9" customHeight="1" spans="1:3">
      <c r="A90" s="27" t="s">
        <v>1170</v>
      </c>
      <c r="B90" s="33"/>
      <c r="C90" s="33"/>
    </row>
    <row r="91" ht="19.9" customHeight="1" spans="1:3">
      <c r="A91" s="27" t="s">
        <v>1171</v>
      </c>
      <c r="B91" s="33"/>
      <c r="C91" s="33"/>
    </row>
    <row r="92" ht="19.9" customHeight="1" spans="1:3">
      <c r="A92" s="24" t="s">
        <v>1172</v>
      </c>
      <c r="B92" s="26">
        <f>B93</f>
        <v>25791</v>
      </c>
      <c r="C92" s="26">
        <f>C93</f>
        <v>10766</v>
      </c>
    </row>
    <row r="93" ht="19.9" customHeight="1" spans="1:3">
      <c r="A93" s="24" t="s">
        <v>1173</v>
      </c>
      <c r="B93" s="26">
        <f>SUM(B94:B97)</f>
        <v>25791</v>
      </c>
      <c r="C93" s="26">
        <f>SUM(C94:C97)</f>
        <v>10766</v>
      </c>
    </row>
    <row r="94" ht="19.9" customHeight="1" spans="1:3">
      <c r="A94" s="27" t="s">
        <v>1174</v>
      </c>
      <c r="B94" s="33">
        <v>25791</v>
      </c>
      <c r="C94" s="33">
        <v>10766</v>
      </c>
    </row>
    <row r="95" ht="19.9" customHeight="1" spans="1:3">
      <c r="A95" s="27" t="s">
        <v>1175</v>
      </c>
      <c r="B95" s="33"/>
      <c r="C95" s="33"/>
    </row>
    <row r="96" ht="19.9" customHeight="1" spans="1:3">
      <c r="A96" s="27" t="s">
        <v>1176</v>
      </c>
      <c r="B96" s="33"/>
      <c r="C96" s="33"/>
    </row>
    <row r="97" ht="19.9" customHeight="1" spans="1:3">
      <c r="A97" s="27" t="s">
        <v>1177</v>
      </c>
      <c r="B97" s="33"/>
      <c r="C97" s="33"/>
    </row>
    <row r="98" ht="19.9" customHeight="1" spans="1:3">
      <c r="A98" s="24" t="s">
        <v>1178</v>
      </c>
      <c r="B98" s="33"/>
      <c r="C98" s="33"/>
    </row>
    <row r="99" ht="19.9" customHeight="1" spans="1:3">
      <c r="A99" s="24" t="s">
        <v>1179</v>
      </c>
      <c r="B99" s="33"/>
      <c r="C99" s="33"/>
    </row>
    <row r="100" ht="19.9" customHeight="1" spans="1:3">
      <c r="A100" s="24" t="s">
        <v>1180</v>
      </c>
      <c r="B100" s="33"/>
      <c r="C100" s="33"/>
    </row>
    <row r="101" ht="19.9" customHeight="1" spans="1:3">
      <c r="A101" s="24" t="s">
        <v>1181</v>
      </c>
      <c r="B101" s="33">
        <v>15917</v>
      </c>
      <c r="C101" s="33"/>
    </row>
    <row r="102" ht="19.9" customHeight="1" spans="1:3">
      <c r="A102" s="24" t="s">
        <v>1182</v>
      </c>
      <c r="B102" s="33"/>
      <c r="C102" s="33"/>
    </row>
    <row r="103" ht="19.9" customHeight="1" spans="1:3">
      <c r="A103" s="27" t="s">
        <v>1183</v>
      </c>
      <c r="B103" s="33"/>
      <c r="C103" s="33"/>
    </row>
    <row r="104" ht="19.9" customHeight="1" spans="1:3">
      <c r="A104" s="27" t="s">
        <v>1184</v>
      </c>
      <c r="B104" s="33"/>
      <c r="C104" s="33"/>
    </row>
    <row r="105" ht="19.9" customHeight="1" spans="1:3">
      <c r="A105" s="27" t="s">
        <v>1185</v>
      </c>
      <c r="B105" s="33"/>
      <c r="C105" s="33"/>
    </row>
    <row r="106" ht="19.9" customHeight="1" spans="1:3">
      <c r="A106" s="24" t="s">
        <v>1186</v>
      </c>
      <c r="B106" s="33"/>
      <c r="C106" s="33"/>
    </row>
    <row r="107" ht="19.9" customHeight="1" spans="1:3">
      <c r="A107" s="24" t="s">
        <v>1187</v>
      </c>
      <c r="B107" s="33"/>
      <c r="C107" s="33"/>
    </row>
    <row r="108" ht="19.9" customHeight="1" spans="1:3">
      <c r="A108" s="27"/>
      <c r="B108" s="33"/>
      <c r="C108" s="33"/>
    </row>
    <row r="109" ht="19.9" customHeight="1" spans="1:3">
      <c r="A109" s="27"/>
      <c r="B109" s="33"/>
      <c r="C109" s="33"/>
    </row>
    <row r="110" ht="19.9" customHeight="1" spans="1:3">
      <c r="A110" s="27"/>
      <c r="B110" s="33"/>
      <c r="C110" s="33"/>
    </row>
    <row r="111" ht="19.9" customHeight="1" spans="1:3">
      <c r="A111" s="27"/>
      <c r="B111" s="33"/>
      <c r="C111" s="33"/>
    </row>
    <row r="112" ht="19.9" customHeight="1" spans="1:3">
      <c r="A112" s="10" t="s">
        <v>1188</v>
      </c>
      <c r="B112" s="26">
        <f>SUM(B5:B6,B76,B79:B81,B85,B92,B98:B102,B106:B107)</f>
        <v>445606</v>
      </c>
      <c r="C112" s="26">
        <f>SUM(C5:C6,C76,C79:C81,C85,C92,C98:C102,C106:C107)</f>
        <v>394636</v>
      </c>
    </row>
  </sheetData>
  <mergeCells count="2">
    <mergeCell ref="A1:C1"/>
    <mergeCell ref="A3:C3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5"/>
  <sheetViews>
    <sheetView workbookViewId="0">
      <selection activeCell="I11" sqref="I11"/>
    </sheetView>
  </sheetViews>
  <sheetFormatPr defaultColWidth="11.8571428571429" defaultRowHeight="12" outlineLevelRow="4" outlineLevelCol="5"/>
  <cols>
    <col min="1" max="2" width="11.8571428571429" style="1"/>
    <col min="3" max="3" width="15.5714285714286" style="1" customWidth="1"/>
    <col min="4" max="4" width="16.8571428571429" style="1" customWidth="1"/>
    <col min="5" max="5" width="18.2857142857143" style="1" customWidth="1"/>
    <col min="6" max="6" width="16" style="1" customWidth="1"/>
    <col min="7" max="16384" width="11.8571428571429" style="1"/>
  </cols>
  <sheetData>
    <row r="1" ht="28.9" customHeight="1" spans="1:6">
      <c r="A1" s="2" t="s">
        <v>1189</v>
      </c>
      <c r="B1" s="3"/>
      <c r="C1" s="3"/>
      <c r="D1" s="3"/>
      <c r="E1" s="3"/>
      <c r="F1" s="3"/>
    </row>
    <row r="2" ht="16.15" customHeight="1" spans="1:6">
      <c r="A2" s="4" t="s">
        <v>1</v>
      </c>
      <c r="B2" s="5"/>
      <c r="C2" s="5"/>
      <c r="D2" s="5"/>
      <c r="E2" s="5"/>
      <c r="F2" s="5"/>
    </row>
    <row r="3" ht="18.6" customHeight="1" spans="1:6">
      <c r="A3" s="6" t="s">
        <v>1190</v>
      </c>
      <c r="B3" s="6" t="s">
        <v>1191</v>
      </c>
      <c r="C3" s="7" t="s">
        <v>1192</v>
      </c>
      <c r="D3" s="8"/>
      <c r="E3" s="8"/>
      <c r="F3" s="9"/>
    </row>
    <row r="4" ht="25.15" customHeight="1" spans="1:6">
      <c r="A4" s="10"/>
      <c r="B4" s="10"/>
      <c r="C4" s="11" t="s">
        <v>1193</v>
      </c>
      <c r="D4" s="11" t="s">
        <v>1194</v>
      </c>
      <c r="E4" s="11" t="s">
        <v>1195</v>
      </c>
      <c r="F4" s="11" t="s">
        <v>1196</v>
      </c>
    </row>
    <row r="5" ht="29.45" customHeight="1" spans="1:6">
      <c r="A5" s="12" t="s">
        <v>1197</v>
      </c>
      <c r="B5" s="12" t="s">
        <v>1198</v>
      </c>
      <c r="C5" s="13">
        <v>176340</v>
      </c>
      <c r="D5" s="13">
        <v>191898.46</v>
      </c>
      <c r="E5" s="13">
        <v>211792</v>
      </c>
      <c r="F5" s="14">
        <v>0.9061</v>
      </c>
    </row>
  </sheetData>
  <mergeCells count="5">
    <mergeCell ref="A1:F1"/>
    <mergeCell ref="A2:F2"/>
    <mergeCell ref="C3:F3"/>
    <mergeCell ref="A3:A4"/>
    <mergeCell ref="B3:B4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一般公共预算收入表</vt:lpstr>
      <vt:lpstr>一般公共预算支出表</vt:lpstr>
      <vt:lpstr>一般公共预算本级支出表</vt:lpstr>
      <vt:lpstr>一般公共预算本级基本支出表</vt:lpstr>
      <vt:lpstr>转移支付</vt:lpstr>
      <vt:lpstr>政府一般债务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2018-06-16T02:23:00Z</dcterms:created>
  <dcterms:modified xsi:type="dcterms:W3CDTF">2023-03-30T07:39:18Z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</Properties>
</file>